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財政係\90.財政係事務\95.各種照会・報告\10.京都府照会\R7\29.【311（水）〆】令和6年度財政状況資料集の作成について（依頼）\02.回答\"/>
    </mc:Choice>
  </mc:AlternateContent>
  <bookViews>
    <workbookView xWindow="-120" yWindow="-120" windowWidth="29040" windowHeight="15720"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CO34" i="10"/>
  <c r="CO35" i="10" s="1"/>
  <c r="CO36" i="10" s="1"/>
  <c r="CO37" i="10" s="1"/>
  <c r="BW34" i="10"/>
  <c r="BW35" i="10" s="1"/>
  <c r="BW36" i="10" s="1"/>
  <c r="BW37" i="10" s="1"/>
  <c r="BW38" i="10" s="1"/>
  <c r="BW39" i="10" s="1"/>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<sst xmlns="http://schemas.openxmlformats.org/spreadsheetml/2006/main" count="1109" uniqueCount="612">
  <si>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</si>
  <si>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</si>
  <si>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</si>
  <si>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</si>
  <si>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</si>
  <si>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</si>
  <si>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</si>
  <si>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</si>
  <si>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</si>
  <si>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</si>
  <si>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</si>
  <si>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</si>
  <si>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</si>
  <si>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</si>
  <si>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</si>
  <si>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</si>
  <si>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</si>
  <si>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</si>
  <si>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</si>
  <si>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</si>
  <si>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</si>
  <si>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</si>
  <si>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</si>
  <si>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</si>
  <si>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</si>
  <si>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</si>
  <si>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</si>
  <si>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</si>
  <si>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</si>
  <si>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</si>
  <si>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</si>
  <si>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</si>
  <si>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</si>
  <si>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</si>
  <si>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</si>
  <si>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</si>
  <si>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</si>
  <si>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</si>
  <si>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</si>
  <si>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</si>
  <si>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</si>
  <si>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</si>
  <si>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</si>
  <si>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</si>
  <si>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</si>
  <si>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</si>
  <si>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</si>
  <si>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</si>
  <si>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</si>
  <si>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</si>
  <si>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</si>
  <si>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</si>
  <si>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</si>
  <si>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</si>
  <si>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</si>
  <si>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</si>
  <si>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</si>
  <si>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</si>
  <si>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</si>
  <si>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</si>
  <si>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</si>
  <si>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</si>
  <si>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</si>
  <si>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</si>
  <si>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</si>
  <si>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</si>
  <si>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</si>
  <si>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</si>
  <si>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</si>
  <si>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</si>
  <si>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</si>
  <si>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</si>
  <si>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</si>
  <si>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</si>
  <si>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</si>
  <si>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</si>
  <si>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</si>
  <si>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</si>
  <si>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</si>
  <si>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</si>
  <si>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</si>
  <si>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</si>
  <si>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</si>
  <si>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</si>
  <si>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</si>
  <si>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</si>
  <si>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</si>
  <si>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</si>
  <si>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</si>
  <si>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</si>
  <si>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</si>
  <si>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</si>
  <si>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</si>
  <si>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</si>
  <si>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城陽市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</si>
  <si>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</si>
  <si>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</si>
  <si>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</si>
  <si>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</si>
  <si>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</si>
  <si>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</si>
  <si>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</si>
  <si>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</si>
  <si>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</si>
  <si>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</si>
  <si>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</si>
  <si>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</si>
  <si>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</si>
  <si>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</si>
  <si>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</si>
  <si>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</si>
  <si>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</si>
  <si>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</si>
  <si>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</si>
  <si>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</si>
  <si>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</si>
  <si>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</si>
  <si>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</si>
  <si>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</si>
  <si>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</si>
  <si>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</si>
  <si>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</si>
  <si>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</si>
  <si>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</si>
  <si>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</si>
  <si>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</si>
  <si>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</si>
  <si>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</si>
  <si>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</si>
  <si>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</si>
  <si>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</si>
  <si>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</si>
  <si>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</si>
  <si>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</si>
  <si>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</si>
  <si>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</si>
  <si>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</si>
  <si>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</si>
  <si>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</si>
  <si>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</si>
  <si>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</si>
  <si>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</si>
  <si>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</si>
  <si>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</si>
  <si>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</si>
  <si>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</si>
  <si>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</si>
  <si>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</si>
  <si>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</si>
  <si>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</si>
  <si>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</si>
  <si>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</si>
  <si>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</si>
  <si>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</si>
  <si>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</si>
  <si>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</si>
  <si>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</si>
  <si>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</si>
  <si>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</si>
  <si>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</si>
  <si>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</si>
  <si>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</si>
  <si>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</si>
  <si>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</si>
  <si>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</si>
  <si>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</si>
  <si>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</si>
  <si>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</si>
  <si>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</si>
  <si>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</si>
  <si>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</si>
  <si>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</si>
  <si>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</si>
  <si>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</si>
  <si>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</si>
  <si>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</si>
  <si>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</si>
  <si>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</si>
  <si>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</si>
  <si>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</si>
  <si>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</si>
  <si>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</si>
  <si>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</si>
  <si>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</si>
  <si>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</si>
  <si>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</si>
  <si>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</si>
  <si>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</si>
  <si>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</si>
  <si>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</si>
  <si>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</si>
  <si>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</si>
  <si>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</si>
  <si>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</si>
  <si>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</si>
  <si>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</si>
  <si>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</si>
  <si>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</si>
  <si>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</si>
  <si>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</si>
  <si>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</si>
  <si>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</si>
  <si>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</si>
  <si>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</si>
  <si>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京都府城陽市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</si>
  <si>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</si>
  <si>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</si>
  <si>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</si>
  <si>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</si>
  <si>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</si>
  <si>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</si>
  <si>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</si>
  <si>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</si>
  <si>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</si>
  <si>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</si>
  <si>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</si>
  <si>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</si>
  <si>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</si>
  <si>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</si>
  <si>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</si>
  <si>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</si>
  <si>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</si>
  <si>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</si>
  <si>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</si>
  <si>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</si>
  <si>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</si>
  <si>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</si>
  <si>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</si>
  <si>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</si>
  <si>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</si>
  <si>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</si>
  <si>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</si>
  <si>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</si>
  <si>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</si>
  <si>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</si>
  <si>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</si>
  <si>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</si>
  <si>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</si>
  <si>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</si>
  <si>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</si>
  <si>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</si>
  <si>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</si>
  <si>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</si>
  <si>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</si>
  <si>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</si>
  <si>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</si>
  <si>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</si>
  <si>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</si>
  <si>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</si>
  <si>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</si>
  <si>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</si>
  <si>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</si>
  <si>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</si>
  <si>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</si>
  <si>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</si>
  <si>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</si>
  <si>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</si>
  <si>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</si>
  <si>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</si>
  <si>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</si>
  <si>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</si>
  <si>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</si>
  <si>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</si>
  <si>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</si>
  <si>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</si>
  <si>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</si>
  <si>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</si>
  <si>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</si>
  <si>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</si>
  <si>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</si>
  <si>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</si>
  <si>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</si>
  <si>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</si>
  <si>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</si>
  <si>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</si>
  <si>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</si>
  <si>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</si>
  <si>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</si>
  <si>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</si>
  <si>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</si>
  <si>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</si>
  <si>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</si>
  <si>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</si>
  <si>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</si>
  <si>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</si>
  <si>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</si>
  <si>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</si>
  <si>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</si>
  <si>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</si>
  <si>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</si>
  <si>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</si>
  <si>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</si>
  <si>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</si>
  <si>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</si>
  <si>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</si>
  <si>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</si>
  <si>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</si>
  <si>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</si>
  <si>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</si>
  <si>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</si>
  <si>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</si>
  <si>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</si>
  <si>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</si>
  <si>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</si>
  <si>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</si>
  <si>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</si>
  <si>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</si>
  <si>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</si>
  <si>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</si>
  <si>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</si>
  <si>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</si>
  <si>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</si>
  <si>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</si>
  <si>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</si>
  <si>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</si>
  <si>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</si>
  <si>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</si>
  <si>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</si>
  <si>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</si>
  <si>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</si>
  <si>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</si>
  <si>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</si>
  <si>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</si>
  <si>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</si>
  <si>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</si>
  <si>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</si>
  <si>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</si>
  <si>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</si>
  <si>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</si>
  <si>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</si>
  <si>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</si>
  <si>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</si>
  <si>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</si>
  <si>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</si>
  <si>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</si>
  <si>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</si>
  <si>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</si>
  <si>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</si>
  <si>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</si>
  <si>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</si>
  <si>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</si>
  <si>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</si>
  <si>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</si>
  <si>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</si>
  <si>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</si>
  <si>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</si>
  <si>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</si>
  <si>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</si>
  <si>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</si>
  <si>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</si>
  <si>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</si>
  <si>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</si>
  <si>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</si>
  <si>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</si>
  <si>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</si>
  <si>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京都府城陽市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</si>
  <si>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</si>
  <si>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</si>
  <si>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</si>
  <si>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</si>
  <si>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</si>
  <si>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</si>
  <si>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</si>
  <si>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</si>
  <si>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</si>
  <si>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</si>
  <si>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</si>
  <si>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</si>
  <si>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</si>
  <si>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</si>
  <si>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</si>
  <si>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</si>
  <si>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</si>
  <si>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</si>
  <si>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</si>
  <si>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</si>
  <si>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</si>
  <si>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</si>
  <si>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</si>
  <si>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</si>
  <si>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</si>
  <si>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</si>
  <si>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</si>
  <si>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</si>
  <si>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</si>
  <si>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</si>
  <si>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</si>
  <si>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</si>
  <si>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</si>
  <si>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</si>
  <si>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</si>
  <si>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</si>
  <si>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</si>
  <si>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</si>
  <si>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</si>
  <si>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</si>
  <si>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</si>
  <si>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</si>
  <si>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</si>
  <si>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</si>
  <si>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</si>
  <si>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</si>
  <si>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</si>
  <si>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</si>
  <si>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</si>
  <si>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</si>
  <si>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</si>
  <si>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</si>
  <si>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</si>
  <si>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</si>
  <si>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</si>
  <si>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</si>
  <si>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</si>
  <si>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</si>
  <si>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</si>
  <si>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</si>
  <si>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</si>
  <si>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</si>
  <si>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</si>
  <si>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</si>
  <si>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</si>
  <si>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</si>
  <si>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</si>
  <si>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</si>
  <si>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</si>
  <si>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</si>
  <si>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</si>
  <si>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</si>
  <si>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</si>
  <si>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</si>
  <si>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</si>
  <si>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</si>
  <si>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</si>
  <si>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</si>
  <si>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</si>
  <si>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</si>
  <si>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</si>
  <si>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</si>
  <si>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</si>
  <si>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</si>
  <si>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</si>
  <si>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</si>
  <si>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</si>
  <si>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</si>
  <si>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</si>
  <si>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</si>
  <si>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</si>
  <si>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</si>
  <si>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</si>
  <si>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</si>
  <si>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</si>
  <si>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</si>
  <si>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</si>
  <si>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</si>
  <si>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</si>
  <si>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</si>
  <si>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</si>
  <si>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</si>
  <si>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</si>
  <si>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</si>
  <si>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</si>
  <si>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</si>
  <si>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</si>
  <si>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</si>
  <si>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</si>
  <si>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</si>
  <si>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</si>
  <si>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</si>
  <si>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</si>
  <si>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</si>
  <si>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</si>
  <si>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</si>
  <si>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</si>
  <si>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</si>
  <si>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</si>
  <si>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</si>
  <si>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</si>
  <si>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</si>
  <si>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</si>
  <si>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</si>
  <si>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</si>
  <si>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</si>
  <si>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</si>
  <si>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</si>
  <si>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</si>
  <si>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</si>
  <si>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</si>
  <si>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</si>
  <si>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</si>
  <si>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</si>
  <si>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</si>
  <si>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</si>
  <si>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</si>
  <si>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</si>
  <si>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</si>
  <si>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</si>
  <si>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</si>
  <si>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</si>
  <si>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</si>
  <si>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</si>
  <si>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</si>
  <si>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</si>
  <si>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</si>
  <si>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</si>
  <si>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</si>
  <si>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</si>
  <si>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</si>
  <si>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</si>
  <si>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</si>
  <si>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</si>
  <si>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</si>
  <si>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</si>
  <si>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</si>
  <si>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</si>
  <si>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</si>
  <si>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</si>
  <si>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</si>
  <si>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</si>
  <si>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</si>
  <si>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</si>
  <si>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</si>
  <si>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</si>
  <si>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</si>
  <si>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</si>
  <si>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</si>
  <si>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</si>
  <si>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</si>
  <si>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</si>
  <si>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</si>
  <si>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</si>
  <si>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0.22</t>
  </si>
  <si>
    <t>▲ 0.01</t>
  </si>
  <si>
    <t>水道事業会計</t>
  </si>
  <si>
    <t>介護保険事業特別会計</t>
  </si>
  <si>
    <t>国民健康保険事業特別会計</t>
  </si>
  <si>
    <t>一般会計</t>
  </si>
  <si>
    <t>後期高齢者医療特別会計</t>
  </si>
  <si>
    <t>公共下水道事業会計</t>
  </si>
  <si>
    <t>その他会計（赤字）</t>
  </si>
  <si>
    <t>その他会計（黒字）</t>
  </si>
  <si>
    <t>R02</t>
    <phoneticPr fontId="5"/>
  </si>
  <si>
    <t>R03</t>
    <phoneticPr fontId="5"/>
  </si>
  <si>
    <t>R04</t>
    <phoneticPr fontId="5"/>
  </si>
  <si>
    <t>R05</t>
    <phoneticPr fontId="5"/>
  </si>
  <si>
    <t>R06</t>
    <phoneticPr fontId="5"/>
  </si>
  <si>
    <t>34,735</t>
  </si>
  <si>
    <t>34,443</t>
  </si>
  <si>
    <t>292</t>
  </si>
  <si>
    <t>34,243</t>
  </si>
  <si>
    <t>33,951</t>
  </si>
  <si>
    <t>4,597</t>
  </si>
  <si>
    <t>17,111</t>
  </si>
  <si>
    <t>5,476</t>
  </si>
  <si>
    <t>7,483</t>
  </si>
  <si>
    <t>7,405</t>
  </si>
  <si>
    <t>78</t>
  </si>
  <si>
    <t>7,487</t>
  </si>
  <si>
    <t>7,281</t>
  </si>
  <si>
    <t>206</t>
  </si>
  <si>
    <t>1,829</t>
  </si>
  <si>
    <t>1,783</t>
  </si>
  <si>
    <t>46</t>
  </si>
  <si>
    <t>城南衛生管理組合</t>
  </si>
  <si>
    <t>京都府後期高齢者医療広域連合（一般会計）</t>
  </si>
  <si>
    <t>京都府後期高齢者医療広域連合（特別会計）</t>
  </si>
  <si>
    <t>淀川・木津川水防事務組合（一般会計）</t>
  </si>
  <si>
    <t>京都府自治会館管理組合（一般会計）</t>
  </si>
  <si>
    <t>京都地方税機構（一般会計）</t>
  </si>
  <si>
    <t>5,374</t>
  </si>
  <si>
    <t>5,285</t>
  </si>
  <si>
    <t>90</t>
  </si>
  <si>
    <t>74</t>
  </si>
  <si>
    <t>118</t>
  </si>
  <si>
    <t>6,720</t>
  </si>
  <si>
    <t>1,281</t>
  </si>
  <si>
    <t>1,731</t>
  </si>
  <si>
    <t>1,681</t>
  </si>
  <si>
    <t>50</t>
  </si>
  <si>
    <t>516</t>
  </si>
  <si>
    <t>431,888</t>
  </si>
  <si>
    <t>423,822</t>
  </si>
  <si>
    <t>8,066</t>
  </si>
  <si>
    <t>87</t>
  </si>
  <si>
    <t>13</t>
  </si>
  <si>
    <t>12</t>
  </si>
  <si>
    <t>1</t>
  </si>
  <si>
    <t>98</t>
  </si>
  <si>
    <t>96</t>
  </si>
  <si>
    <t>3</t>
  </si>
  <si>
    <t>2,645</t>
  </si>
  <si>
    <t>2,643</t>
  </si>
  <si>
    <t>2</t>
  </si>
  <si>
    <t>8,196</t>
  </si>
  <si>
    <t/>
  </si>
  <si>
    <t>城陽市民余暇活動センター</t>
  </si>
  <si>
    <t>サンガタウン城陽</t>
  </si>
  <si>
    <t>城南土地開発公社</t>
  </si>
  <si>
    <t>城陽山砂利採取地整備公社</t>
  </si>
  <si>
    <t>30</t>
  </si>
  <si>
    <t>45</t>
  </si>
  <si>
    <t>97</t>
  </si>
  <si>
    <t>40</t>
  </si>
  <si>
    <t>145</t>
  </si>
  <si>
    <t>33</t>
  </si>
  <si>
    <t>1,045</t>
  </si>
  <si>
    <t>84</t>
  </si>
  <si>
    <t>○</t>
  </si>
  <si>
    <t>未来まちづくり基金</t>
    <rPh sb="0" eb="2">
      <t>ミライ</t>
    </rPh>
    <rPh sb="7" eb="9">
      <t>キキン</t>
    </rPh>
    <phoneticPr fontId="5"/>
  </si>
  <si>
    <t>山砂利採取跡地及び周辺公共施設整備基金</t>
    <rPh sb="0" eb="3">
      <t>ヤマジャリ</t>
    </rPh>
    <rPh sb="3" eb="7">
      <t>サイシュアトチ</t>
    </rPh>
    <rPh sb="7" eb="8">
      <t>オヨ</t>
    </rPh>
    <rPh sb="9" eb="11">
      <t>シュウヘン</t>
    </rPh>
    <rPh sb="11" eb="13">
      <t>コウキョウ</t>
    </rPh>
    <rPh sb="13" eb="15">
      <t>シセツ</t>
    </rPh>
    <rPh sb="15" eb="17">
      <t>セイビ</t>
    </rPh>
    <rPh sb="17" eb="19">
      <t>キキン</t>
    </rPh>
    <phoneticPr fontId="2"/>
  </si>
  <si>
    <t>職員退職手当基金</t>
    <rPh sb="0" eb="2">
      <t>ショクイン</t>
    </rPh>
    <rPh sb="2" eb="4">
      <t>タイショク</t>
    </rPh>
    <rPh sb="4" eb="6">
      <t>テアテ</t>
    </rPh>
    <rPh sb="6" eb="8">
      <t>キキン</t>
    </rPh>
    <phoneticPr fontId="2"/>
  </si>
  <si>
    <t>ふるさと城陽応援基金</t>
    <rPh sb="4" eb="6">
      <t>ジョウヨウ</t>
    </rPh>
    <rPh sb="6" eb="8">
      <t>オウエン</t>
    </rPh>
    <rPh sb="8" eb="10">
      <t>キキン</t>
    </rPh>
    <phoneticPr fontId="2"/>
  </si>
  <si>
    <t>公共施設建設基金</t>
    <rPh sb="0" eb="2">
      <t>コウキョウ</t>
    </rPh>
    <rPh sb="2" eb="4">
      <t>シセツ</t>
    </rPh>
    <rPh sb="4" eb="6">
      <t>ケンセツ</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</si>
</sst>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AA4D-489A-B150-A5F120E68C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50767</c:v>
                </c:pt>
                <c:pt idx="1">
                  <c:v>72401</c:v>
                </c:pt>
                <c:pt idx="2">
                  <c:v>75137</c:v>
                </c:pt>
                <c:pt idx="3">
                  <c:v>80366</c:v>
                </c:pt>
                <c:pt idx="4">
                  <c:v>63856</c:v>
                </c:pt>
              </c:numCache>
            </c:numRef>
          </c:val>
          <c:smooth val="0"/>
          <c:extLst>
            <c:ext xmlns:c16="http://schemas.microsoft.com/office/drawing/2014/chart" uri="{C3380CC4-5D6E-409C-BE32-E72D297353CC}">
              <c16:uniqueId val="{00000001-AA4D-489A-B150-A5F120E68C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0.45</c:v>
                </c:pt>
                <c:pt idx="1">
                  <c:v>0.45</c:v>
                </c:pt>
                <c:pt idx="2">
                  <c:v>0.45</c:v>
                </c:pt>
                <c:pt idx="3">
                  <c:v>0.46</c:v>
                </c:pt>
                <c:pt idx="4">
                  <c:v>0.46</c:v>
                </c:pt>
              </c:numCache>
            </c:numRef>
          </c:val>
          <c:extLst>
            <c:ext xmlns:c16="http://schemas.microsoft.com/office/drawing/2014/chart" uri="{C3380CC4-5D6E-409C-BE32-E72D297353CC}">
              <c16:uniqueId val="{00000000-2418-4895-9EDB-DEE3A68F4A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3.92</c:v>
                </c:pt>
                <c:pt idx="1">
                  <c:v>5.29</c:v>
                </c:pt>
                <c:pt idx="2">
                  <c:v>5.41</c:v>
                </c:pt>
                <c:pt idx="3">
                  <c:v>5.15</c:v>
                </c:pt>
                <c:pt idx="4">
                  <c:v>5.0599999999999996</c:v>
                </c:pt>
              </c:numCache>
            </c:numRef>
          </c:val>
          <c:extLst>
            <c:ext xmlns:c16="http://schemas.microsoft.com/office/drawing/2014/chart" uri="{C3380CC4-5D6E-409C-BE32-E72D297353CC}">
              <c16:uniqueId val="{00000001-2418-4895-9EDB-DEE3A68F4A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9.34</c:v>
                </c:pt>
                <c:pt idx="1">
                  <c:v>1.52</c:v>
                </c:pt>
                <c:pt idx="2">
                  <c:v>0.08</c:v>
                </c:pt>
                <c:pt idx="3">
                  <c:v>-0.22</c:v>
                </c:pt>
                <c:pt idx="4">
                  <c:v>-0.01</c:v>
                </c:pt>
              </c:numCache>
            </c:numRef>
          </c:val>
          <c:smooth val="0"/>
          <c:extLst>
            <c:ext xmlns:c16="http://schemas.microsoft.com/office/drawing/2014/chart" uri="{C3380CC4-5D6E-409C-BE32-E72D297353CC}">
              <c16:uniqueId val="{00000002-2418-4895-9EDB-DEE3A68F4A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3B-4A4E-8697-9EACA65A84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3B-4A4E-8697-9EACA65A84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3B-4A4E-8697-9EACA65A848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43B-4A4E-8697-9EACA65A8482}"/>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43B-4A4E-8697-9EACA65A848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0.18</c:v>
                </c:pt>
                <c:pt idx="2">
                  <c:v>#N/A</c:v>
                </c:pt>
                <c:pt idx="3">
                  <c:v>0.17</c:v>
                </c:pt>
                <c:pt idx="4">
                  <c:v>#N/A</c:v>
                </c:pt>
                <c:pt idx="5">
                  <c:v>0.22</c:v>
                </c:pt>
                <c:pt idx="6">
                  <c:v>#N/A</c:v>
                </c:pt>
                <c:pt idx="7">
                  <c:v>0.22</c:v>
                </c:pt>
                <c:pt idx="8">
                  <c:v>#N/A</c:v>
                </c:pt>
                <c:pt idx="9">
                  <c:v>0.26</c:v>
                </c:pt>
              </c:numCache>
            </c:numRef>
          </c:val>
          <c:extLst>
            <c:ext xmlns:c16="http://schemas.microsoft.com/office/drawing/2014/chart" uri="{C3380CC4-5D6E-409C-BE32-E72D297353CC}">
              <c16:uniqueId val="{00000005-243B-4A4E-8697-9EACA65A848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0.45</c:v>
                </c:pt>
                <c:pt idx="2">
                  <c:v>#N/A</c:v>
                </c:pt>
                <c:pt idx="3">
                  <c:v>0.44</c:v>
                </c:pt>
                <c:pt idx="4">
                  <c:v>#N/A</c:v>
                </c:pt>
                <c:pt idx="5">
                  <c:v>0.45</c:v>
                </c:pt>
                <c:pt idx="6">
                  <c:v>#N/A</c:v>
                </c:pt>
                <c:pt idx="7">
                  <c:v>0.45</c:v>
                </c:pt>
                <c:pt idx="8">
                  <c:v>#N/A</c:v>
                </c:pt>
                <c:pt idx="9">
                  <c:v>0.45</c:v>
                </c:pt>
              </c:numCache>
            </c:numRef>
          </c:val>
          <c:extLst>
            <c:ext xmlns:c16="http://schemas.microsoft.com/office/drawing/2014/chart" uri="{C3380CC4-5D6E-409C-BE32-E72D297353CC}">
              <c16:uniqueId val="{00000006-243B-4A4E-8697-9EACA65A848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0.14000000000000001</c:v>
                </c:pt>
                <c:pt idx="2">
                  <c:v>#N/A</c:v>
                </c:pt>
                <c:pt idx="3">
                  <c:v>0.35</c:v>
                </c:pt>
                <c:pt idx="4">
                  <c:v>#N/A</c:v>
                </c:pt>
                <c:pt idx="5">
                  <c:v>0.31</c:v>
                </c:pt>
                <c:pt idx="6">
                  <c:v>#N/A</c:v>
                </c:pt>
                <c:pt idx="7">
                  <c:v>0.43</c:v>
                </c:pt>
                <c:pt idx="8">
                  <c:v>#N/A</c:v>
                </c:pt>
                <c:pt idx="9">
                  <c:v>0.46</c:v>
                </c:pt>
              </c:numCache>
            </c:numRef>
          </c:val>
          <c:extLst>
            <c:ext xmlns:c16="http://schemas.microsoft.com/office/drawing/2014/chart" uri="{C3380CC4-5D6E-409C-BE32-E72D297353CC}">
              <c16:uniqueId val="{00000007-243B-4A4E-8697-9EACA65A8482}"/>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0.88</c:v>
                </c:pt>
                <c:pt idx="2">
                  <c:v>#N/A</c:v>
                </c:pt>
                <c:pt idx="3">
                  <c:v>0.67</c:v>
                </c:pt>
                <c:pt idx="4">
                  <c:v>#N/A</c:v>
                </c:pt>
                <c:pt idx="5">
                  <c:v>1.47</c:v>
                </c:pt>
                <c:pt idx="6">
                  <c:v>#N/A</c:v>
                </c:pt>
                <c:pt idx="7">
                  <c:v>1.4</c:v>
                </c:pt>
                <c:pt idx="8">
                  <c:v>#N/A</c:v>
                </c:pt>
                <c:pt idx="9">
                  <c:v>1.21</c:v>
                </c:pt>
              </c:numCache>
            </c:numRef>
          </c:val>
          <c:extLst>
            <c:ext xmlns:c16="http://schemas.microsoft.com/office/drawing/2014/chart" uri="{C3380CC4-5D6E-409C-BE32-E72D297353CC}">
              <c16:uniqueId val="{00000008-243B-4A4E-8697-9EACA65A848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14.36</c:v>
                </c:pt>
                <c:pt idx="2">
                  <c:v>#N/A</c:v>
                </c:pt>
                <c:pt idx="3">
                  <c:v>12.47</c:v>
                </c:pt>
                <c:pt idx="4">
                  <c:v>#N/A</c:v>
                </c:pt>
                <c:pt idx="5">
                  <c:v>11.38</c:v>
                </c:pt>
                <c:pt idx="6">
                  <c:v>#N/A</c:v>
                </c:pt>
                <c:pt idx="7">
                  <c:v>11.27</c:v>
                </c:pt>
                <c:pt idx="8">
                  <c:v>#N/A</c:v>
                </c:pt>
                <c:pt idx="9">
                  <c:v>9.83</c:v>
                </c:pt>
              </c:numCache>
            </c:numRef>
          </c:val>
          <c:extLst>
            <c:ext xmlns:c16="http://schemas.microsoft.com/office/drawing/2014/chart" uri="{C3380CC4-5D6E-409C-BE32-E72D297353CC}">
              <c16:uniqueId val="{00000009-243B-4A4E-8697-9EACA65A84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2684</c:v>
                </c:pt>
                <c:pt idx="5">
                  <c:v>2638</c:v>
                </c:pt>
                <c:pt idx="8">
                  <c:v>2666</c:v>
                </c:pt>
                <c:pt idx="11">
                  <c:v>2626</c:v>
                </c:pt>
                <c:pt idx="14">
                  <c:v>2461</c:v>
                </c:pt>
              </c:numCache>
            </c:numRef>
          </c:val>
          <c:extLst>
            <c:ext xmlns:c16="http://schemas.microsoft.com/office/drawing/2014/chart" uri="{C3380CC4-5D6E-409C-BE32-E72D297353CC}">
              <c16:uniqueId val="{00000000-44F5-4ADB-9AF2-B670AE70A1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F5-4ADB-9AF2-B670AE70A1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477</c:v>
                </c:pt>
                <c:pt idx="3">
                  <c:v>470</c:v>
                </c:pt>
                <c:pt idx="6">
                  <c:v>470</c:v>
                </c:pt>
                <c:pt idx="9">
                  <c:v>455</c:v>
                </c:pt>
                <c:pt idx="12">
                  <c:v>452</c:v>
                </c:pt>
              </c:numCache>
            </c:numRef>
          </c:val>
          <c:extLst>
            <c:ext xmlns:c16="http://schemas.microsoft.com/office/drawing/2014/chart" uri="{C3380CC4-5D6E-409C-BE32-E72D297353CC}">
              <c16:uniqueId val="{00000002-44F5-4ADB-9AF2-B670AE70A1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147</c:v>
                </c:pt>
                <c:pt idx="3">
                  <c:v>126</c:v>
                </c:pt>
                <c:pt idx="6">
                  <c:v>128</c:v>
                </c:pt>
                <c:pt idx="9">
                  <c:v>133</c:v>
                </c:pt>
                <c:pt idx="12">
                  <c:v>131</c:v>
                </c:pt>
              </c:numCache>
            </c:numRef>
          </c:val>
          <c:extLst>
            <c:ext xmlns:c16="http://schemas.microsoft.com/office/drawing/2014/chart" uri="{C3380CC4-5D6E-409C-BE32-E72D297353CC}">
              <c16:uniqueId val="{00000003-44F5-4ADB-9AF2-B670AE70A1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574</c:v>
                </c:pt>
                <c:pt idx="3">
                  <c:v>563</c:v>
                </c:pt>
                <c:pt idx="6">
                  <c:v>700</c:v>
                </c:pt>
                <c:pt idx="9">
                  <c:v>605</c:v>
                </c:pt>
                <c:pt idx="12">
                  <c:v>509</c:v>
                </c:pt>
              </c:numCache>
            </c:numRef>
          </c:val>
          <c:extLst>
            <c:ext xmlns:c16="http://schemas.microsoft.com/office/drawing/2014/chart" uri="{C3380CC4-5D6E-409C-BE32-E72D297353CC}">
              <c16:uniqueId val="{00000004-44F5-4ADB-9AF2-B670AE70A1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F5-4ADB-9AF2-B670AE70A1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F5-4ADB-9AF2-B670AE70A1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2780</c:v>
                </c:pt>
                <c:pt idx="3">
                  <c:v>2809</c:v>
                </c:pt>
                <c:pt idx="6">
                  <c:v>3033</c:v>
                </c:pt>
                <c:pt idx="9">
                  <c:v>3193</c:v>
                </c:pt>
                <c:pt idx="12">
                  <c:v>3345</c:v>
                </c:pt>
              </c:numCache>
            </c:numRef>
          </c:val>
          <c:extLst>
            <c:ext xmlns:c16="http://schemas.microsoft.com/office/drawing/2014/chart" uri="{C3380CC4-5D6E-409C-BE32-E72D297353CC}">
              <c16:uniqueId val="{00000007-44F5-4ADB-9AF2-B670AE70A1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1294</c:v>
                </c:pt>
                <c:pt idx="2">
                  <c:v>#N/A</c:v>
                </c:pt>
                <c:pt idx="3">
                  <c:v>#N/A</c:v>
                </c:pt>
                <c:pt idx="4">
                  <c:v>1330</c:v>
                </c:pt>
                <c:pt idx="5">
                  <c:v>#N/A</c:v>
                </c:pt>
                <c:pt idx="6">
                  <c:v>#N/A</c:v>
                </c:pt>
                <c:pt idx="7">
                  <c:v>1665</c:v>
                </c:pt>
                <c:pt idx="8">
                  <c:v>#N/A</c:v>
                </c:pt>
                <c:pt idx="9">
                  <c:v>#N/A</c:v>
                </c:pt>
                <c:pt idx="10">
                  <c:v>1760</c:v>
                </c:pt>
                <c:pt idx="11">
                  <c:v>#N/A</c:v>
                </c:pt>
                <c:pt idx="12">
                  <c:v>#N/A</c:v>
                </c:pt>
                <c:pt idx="13">
                  <c:v>1976</c:v>
                </c:pt>
                <c:pt idx="14">
                  <c:v>#N/A</c:v>
                </c:pt>
              </c:numCache>
            </c:numRef>
          </c:val>
          <c:smooth val="0"/>
          <c:extLst>
            <c:ext xmlns:c16="http://schemas.microsoft.com/office/drawing/2014/chart" uri="{C3380CC4-5D6E-409C-BE32-E72D297353CC}">
              <c16:uniqueId val="{00000008-44F5-4ADB-9AF2-B670AE70A1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29441</c:v>
                </c:pt>
                <c:pt idx="5">
                  <c:v>29231</c:v>
                </c:pt>
                <c:pt idx="8">
                  <c:v>28891</c:v>
                </c:pt>
                <c:pt idx="11">
                  <c:v>27849</c:v>
                </c:pt>
                <c:pt idx="14">
                  <c:v>26881</c:v>
                </c:pt>
              </c:numCache>
            </c:numRef>
          </c:val>
          <c:extLst>
            <c:ext xmlns:c16="http://schemas.microsoft.com/office/drawing/2014/chart" uri="{C3380CC4-5D6E-409C-BE32-E72D297353CC}">
              <c16:uniqueId val="{00000000-6BD0-4FC0-B80F-2EBB238285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5190</c:v>
                </c:pt>
                <c:pt idx="5">
                  <c:v>5020</c:v>
                </c:pt>
                <c:pt idx="8">
                  <c:v>4932</c:v>
                </c:pt>
                <c:pt idx="11">
                  <c:v>5546</c:v>
                </c:pt>
                <c:pt idx="14">
                  <c:v>6026</c:v>
                </c:pt>
              </c:numCache>
            </c:numRef>
          </c:val>
          <c:extLst>
            <c:ext xmlns:c16="http://schemas.microsoft.com/office/drawing/2014/chart" uri="{C3380CC4-5D6E-409C-BE32-E72D297353CC}">
              <c16:uniqueId val="{00000001-6BD0-4FC0-B80F-2EBB238285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8191</c:v>
                </c:pt>
                <c:pt idx="5">
                  <c:v>8644</c:v>
                </c:pt>
                <c:pt idx="8">
                  <c:v>7910</c:v>
                </c:pt>
                <c:pt idx="11">
                  <c:v>6751</c:v>
                </c:pt>
                <c:pt idx="14">
                  <c:v>6333</c:v>
                </c:pt>
              </c:numCache>
            </c:numRef>
          </c:val>
          <c:extLst>
            <c:ext xmlns:c16="http://schemas.microsoft.com/office/drawing/2014/chart" uri="{C3380CC4-5D6E-409C-BE32-E72D297353CC}">
              <c16:uniqueId val="{00000002-6BD0-4FC0-B80F-2EBB238285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D0-4FC0-B80F-2EBB238285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D0-4FC0-B80F-2EBB238285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D0-4FC0-B80F-2EBB238285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2135</c:v>
                </c:pt>
                <c:pt idx="3">
                  <c:v>2159</c:v>
                </c:pt>
                <c:pt idx="6">
                  <c:v>2239</c:v>
                </c:pt>
                <c:pt idx="9">
                  <c:v>2360</c:v>
                </c:pt>
                <c:pt idx="12">
                  <c:v>2474</c:v>
                </c:pt>
              </c:numCache>
            </c:numRef>
          </c:val>
          <c:extLst>
            <c:ext xmlns:c16="http://schemas.microsoft.com/office/drawing/2014/chart" uri="{C3380CC4-5D6E-409C-BE32-E72D297353CC}">
              <c16:uniqueId val="{00000006-6BD0-4FC0-B80F-2EBB238285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1367</c:v>
                </c:pt>
                <c:pt idx="3">
                  <c:v>1298</c:v>
                </c:pt>
                <c:pt idx="6">
                  <c:v>1290</c:v>
                </c:pt>
                <c:pt idx="9">
                  <c:v>1333</c:v>
                </c:pt>
                <c:pt idx="12">
                  <c:v>1281</c:v>
                </c:pt>
              </c:numCache>
            </c:numRef>
          </c:val>
          <c:extLst>
            <c:ext xmlns:c16="http://schemas.microsoft.com/office/drawing/2014/chart" uri="{C3380CC4-5D6E-409C-BE32-E72D297353CC}">
              <c16:uniqueId val="{00000007-6BD0-4FC0-B80F-2EBB238285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4537</c:v>
                </c:pt>
                <c:pt idx="3">
                  <c:v>4673</c:v>
                </c:pt>
                <c:pt idx="6">
                  <c:v>4995</c:v>
                </c:pt>
                <c:pt idx="9">
                  <c:v>4815</c:v>
                </c:pt>
                <c:pt idx="12">
                  <c:v>5476</c:v>
                </c:pt>
              </c:numCache>
            </c:numRef>
          </c:val>
          <c:extLst>
            <c:ext xmlns:c16="http://schemas.microsoft.com/office/drawing/2014/chart" uri="{C3380CC4-5D6E-409C-BE32-E72D297353CC}">
              <c16:uniqueId val="{00000008-6BD0-4FC0-B80F-2EBB238285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9279</c:v>
                </c:pt>
                <c:pt idx="3">
                  <c:v>9252</c:v>
                </c:pt>
                <c:pt idx="6">
                  <c:v>8787</c:v>
                </c:pt>
                <c:pt idx="9">
                  <c:v>8330</c:v>
                </c:pt>
                <c:pt idx="12">
                  <c:v>7879</c:v>
                </c:pt>
              </c:numCache>
            </c:numRef>
          </c:val>
          <c:extLst>
            <c:ext xmlns:c16="http://schemas.microsoft.com/office/drawing/2014/chart" uri="{C3380CC4-5D6E-409C-BE32-E72D297353CC}">
              <c16:uniqueId val="{00000009-6BD0-4FC0-B80F-2EBB238285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40252</c:v>
                </c:pt>
                <c:pt idx="3">
                  <c:v>40880</c:v>
                </c:pt>
                <c:pt idx="6">
                  <c:v>40521</c:v>
                </c:pt>
                <c:pt idx="9">
                  <c:v>40352</c:v>
                </c:pt>
                <c:pt idx="12">
                  <c:v>39262</c:v>
                </c:pt>
              </c:numCache>
            </c:numRef>
          </c:val>
          <c:extLst>
            <c:ext xmlns:c16="http://schemas.microsoft.com/office/drawing/2014/chart" uri="{C3380CC4-5D6E-409C-BE32-E72D297353CC}">
              <c16:uniqueId val="{0000000A-6BD0-4FC0-B80F-2EBB238285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14748</c:v>
                </c:pt>
                <c:pt idx="2">
                  <c:v>#N/A</c:v>
                </c:pt>
                <c:pt idx="3">
                  <c:v>#N/A</c:v>
                </c:pt>
                <c:pt idx="4">
                  <c:v>15367</c:v>
                </c:pt>
                <c:pt idx="5">
                  <c:v>#N/A</c:v>
                </c:pt>
                <c:pt idx="6">
                  <c:v>#N/A</c:v>
                </c:pt>
                <c:pt idx="7">
                  <c:v>16098</c:v>
                </c:pt>
                <c:pt idx="8">
                  <c:v>#N/A</c:v>
                </c:pt>
                <c:pt idx="9">
                  <c:v>#N/A</c:v>
                </c:pt>
                <c:pt idx="10">
                  <c:v>17044</c:v>
                </c:pt>
                <c:pt idx="11">
                  <c:v>#N/A</c:v>
                </c:pt>
                <c:pt idx="12">
                  <c:v>#N/A</c:v>
                </c:pt>
                <c:pt idx="13">
                  <c:v>17131</c:v>
                </c:pt>
                <c:pt idx="14">
                  <c:v>#N/A</c:v>
                </c:pt>
              </c:numCache>
            </c:numRef>
          </c:val>
          <c:smooth val="0"/>
          <c:extLst>
            <c:ext xmlns:c16="http://schemas.microsoft.com/office/drawing/2014/chart" uri="{C3380CC4-5D6E-409C-BE32-E72D297353CC}">
              <c16:uniqueId val="{0000000B-6BD0-4FC0-B80F-2EBB238285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897</c:v>
                </c:pt>
                <c:pt idx="1">
                  <c:v>860</c:v>
                </c:pt>
                <c:pt idx="2">
                  <c:v>857</c:v>
                </c:pt>
              </c:numCache>
            </c:numRef>
          </c:val>
          <c:extLst>
            <c:ext xmlns:c16="http://schemas.microsoft.com/office/drawing/2014/chart" uri="{C3380CC4-5D6E-409C-BE32-E72D297353CC}">
              <c16:uniqueId val="{00000000-974E-4BEC-AD69-DCD6A93C57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359</c:v>
                </c:pt>
                <c:pt idx="1">
                  <c:v>83</c:v>
                </c:pt>
                <c:pt idx="2">
                  <c:v>193</c:v>
                </c:pt>
              </c:numCache>
            </c:numRef>
          </c:val>
          <c:extLst>
            <c:ext xmlns:c16="http://schemas.microsoft.com/office/drawing/2014/chart" uri="{C3380CC4-5D6E-409C-BE32-E72D297353CC}">
              <c16:uniqueId val="{00000001-974E-4BEC-AD69-DCD6A93C57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4451</c:v>
                </c:pt>
                <c:pt idx="1">
                  <c:v>3837</c:v>
                </c:pt>
                <c:pt idx="2">
                  <c:v>3685</c:v>
                </c:pt>
              </c:numCache>
            </c:numRef>
          </c:val>
          <c:extLst>
            <c:ext xmlns:c16="http://schemas.microsoft.com/office/drawing/2014/chart" uri="{C3380CC4-5D6E-409C-BE32-E72D297353CC}">
              <c16:uniqueId val="{00000002-974E-4BEC-AD69-DCD6A93C57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実質公債費比率は、前年度から</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12.2</a:t>
          </a:r>
          <a:r>
            <a:rPr kumimoji="1" lang="ja-JP" altLang="en-US" sz="1400">
              <a:latin typeface="ＭＳ ゴシック" pitchFamily="49" charset="-128"/>
              <a:ea typeface="ＭＳ ゴシック" pitchFamily="49" charset="-128"/>
            </a:rPr>
            <a:t>％でした。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その要因は、新たなまちづくりに向けた道路整備等に係る地方債の償還が始まったことに伴う元利償還金の増等によるものです。</a:t>
          </a:r>
        </a:p>
        <a:p>
          <a:r>
            <a:rPr kumimoji="1" lang="ja-JP" altLang="en-US" sz="1400">
              <a:latin typeface="ＭＳ ゴシック" pitchFamily="49" charset="-128"/>
              <a:ea typeface="ＭＳ ゴシック" pitchFamily="49" charset="-128"/>
            </a:rPr>
            <a:t>　今後も、新たなまちづくりに向けた整備や老朽化した教育施設やインフラ設備の改修・改築などにより、元利償還金の増加が見込まれるため、緊急性や住民ニーズを的確に把握した事業を厳選し、償還額の平準化及び実質公債費比率の上昇の抑制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将来負担比率は、前年度から</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ポイント良化し、</a:t>
          </a:r>
          <a:r>
            <a:rPr kumimoji="1" lang="en-US" altLang="ja-JP" sz="1400">
              <a:latin typeface="ＭＳ ゴシック" pitchFamily="49" charset="-128"/>
              <a:ea typeface="ＭＳ ゴシック" pitchFamily="49" charset="-128"/>
            </a:rPr>
            <a:t>113.9</a:t>
          </a:r>
          <a:r>
            <a:rPr kumimoji="1" lang="ja-JP" altLang="en-US" sz="1400">
              <a:latin typeface="ＭＳ ゴシック" pitchFamily="49" charset="-128"/>
              <a:ea typeface="ＭＳ ゴシック" pitchFamily="49" charset="-128"/>
            </a:rPr>
            <a:t>％でした。</a:t>
          </a:r>
        </a:p>
        <a:p>
          <a:r>
            <a:rPr kumimoji="1" lang="ja-JP" altLang="en-US" sz="1400">
              <a:latin typeface="ＭＳ ゴシック" pitchFamily="49" charset="-128"/>
              <a:ea typeface="ＭＳ ゴシック" pitchFamily="49" charset="-128"/>
            </a:rPr>
            <a:t>　その要因は、普通交付税の増により、分母となる標準財政規模が増加したことによるものです。</a:t>
          </a:r>
        </a:p>
        <a:p>
          <a:r>
            <a:rPr kumimoji="1" lang="ja-JP" altLang="en-US" sz="1400">
              <a:latin typeface="ＭＳ ゴシック" pitchFamily="49" charset="-128"/>
              <a:ea typeface="ＭＳ ゴシック" pitchFamily="49" charset="-128"/>
            </a:rPr>
            <a:t>　今後も起債事業を精査するなど、将来負担に留意した財政運営に努めます。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京都府城陽市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来まちづくり基金や山砂利採取跡地及び周辺公共施設整備基金は、新名神高速道路の開通に合わせた都市基盤整備や東部丘陵地開発のため創設した基金で、大規模整備事業に合わせ、基金を活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今後も新名神高速道路の開通に合わせた都市基盤整備や東部丘陵地開発等の大規模事業が進む中、財政調整基金や未来まちづくり基金等について、適正な活用に努めます。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未来まちづくり基金　　　　　　　　　　：未来に向けたまちづくりに活用するものです。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山砂利採取跡地及び周辺公共施設整備基金：山砂利採取跡地及びその周辺の公共施設の整備を行うために活用するものです。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　　　　　　　　　　　：職員の退職手当の支給に活用するものです。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ふるさと城陽応援基金　　　　　　　　　：ふるさと納税制度による寄附金を積み立て、寄附者が指定する使途に活用するものです。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　　　　　　　　　　　：公共施設の建設に活用するものです。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未来まちづくり基金　　　　　　　　　　：未来に向けたまちづくり事業として、ＪＲ奈良線高速化・複線化事業等へ活用したため、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山砂利採取跡地及び周辺公共施設整備基金：東部丘陵地及び東部丘陵線整備事業へ活用したため、減少しています。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　　　　　　　　　　　：増減はありません。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ふるさと城陽応援基金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年度においては、取崩額より積立額が大きかったことから、増加しています。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年度においては、積立額より取崩額が大きかったことから、減少しています。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今後も適正な活用に努めます。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市全体の収支状況により、令和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年度においては積立額より取崩額が大きかったことから、減少しているものです。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％程度を確保できるように努めます。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普通交付税の追加交付に伴い、今後の地方債償還のために積み立てを行ったため、増加しているものです。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基金の趣旨に則り、償還に充てることとしています。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73,321
72,391
32.71
34,242,716
33,950,562
77,637
16,949,199
39,261,774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財政力指数は、前年度と同数値となっていますが、依然として類似団体平均を下回っており、厳しい財政状況にあります。</a:t>
          </a:r>
        </a:p>
        <a:p>
          <a:r>
            <a:rPr kumimoji="1" lang="ja-JP" altLang="en-US" sz="1300">
              <a:latin typeface="ＭＳ Ｐゴシック" panose="020B0600070205080204" pitchFamily="50" charset="-128"/>
              <a:ea typeface="ＭＳ Ｐゴシック" panose="020B0600070205080204" pitchFamily="50" charset="-128"/>
            </a:rPr>
            <a:t>　そのため、新名神高速道路の開通に合わせた新たな産業拠点の創出により、バランスのとれた税収増による強固な財政基盤の再構築に取り組んでいます。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０ポイント悪化し、</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％でした。</a:t>
          </a:r>
        </a:p>
        <a:p>
          <a:r>
            <a:rPr kumimoji="1" lang="ja-JP" altLang="en-US" sz="1300">
              <a:latin typeface="ＭＳ Ｐゴシック" panose="020B0600070205080204" pitchFamily="50" charset="-128"/>
              <a:ea typeface="ＭＳ Ｐゴシック" panose="020B0600070205080204" pitchFamily="50" charset="-128"/>
            </a:rPr>
            <a:t>　その要因は、分子となる歳出経常一般財源充当経費における人件費や扶助費等の増加が、分母となる歳入経常一般財源における普通交付税等の増加を上回ったことによるものです。</a:t>
          </a:r>
        </a:p>
        <a:p>
          <a:r>
            <a:rPr kumimoji="1" lang="ja-JP" altLang="en-US" sz="1300">
              <a:latin typeface="ＭＳ Ｐゴシック" panose="020B0600070205080204" pitchFamily="50" charset="-128"/>
              <a:ea typeface="ＭＳ Ｐゴシック" panose="020B0600070205080204" pitchFamily="50" charset="-128"/>
            </a:rPr>
            <a:t>　新名神高速道路の開通に合わせた新たな産業拠点の創出により、分母となる自主財源の増加に取り組んでいます。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16193</xdr:rowOff>
    </xdr:from>
    <xdr:to>
      <xdr:col>23</xdr:col>
      <xdr:colOff>133350</xdr:colOff>
      <xdr:row>66</xdr:row>
      <xdr:rowOff>76518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3189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66</xdr:row>
      <xdr:rowOff>16193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4140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97155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1565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73025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1565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25718</xdr:rowOff>
    </xdr:from>
    <xdr:to>
      <xdr:col>23</xdr:col>
      <xdr:colOff>184150</xdr:colOff>
      <xdr:row>66</xdr:row>
      <xdr:rowOff>127318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93045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3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136843</xdr:rowOff>
    </xdr:from>
    <xdr:to>
      <xdr:col>19</xdr:col>
      <xdr:colOff>184150</xdr:colOff>
      <xdr:row>66</xdr:row>
      <xdr:rowOff>66993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51770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6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46355</xdr:rowOff>
    </xdr:from>
    <xdr:to>
      <xdr:col>15</xdr:col>
      <xdr:colOff>133350</xdr:colOff>
      <xdr:row>65</xdr:row>
      <xdr:rowOff>147955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132732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108602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民間で実施可能な部分については、委託化を進め、コストの低減を図っているところであり、今後もその方針を継続していきます。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104685</xdr:rowOff>
    </xdr:from>
    <xdr:to>
      <xdr:col>23</xdr:col>
      <xdr:colOff>133350</xdr:colOff>
      <xdr:row>80</xdr:row>
      <xdr:rowOff>127206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0685"/>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104685</xdr:rowOff>
    </xdr:from>
    <xdr:to>
      <xdr:col>19</xdr:col>
      <xdr:colOff>133350</xdr:colOff>
      <xdr:row>80</xdr:row>
      <xdr:rowOff>113004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20685"/>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99991</xdr:rowOff>
    </xdr:from>
    <xdr:to>
      <xdr:col>15</xdr:col>
      <xdr:colOff>82550</xdr:colOff>
      <xdr:row>80</xdr:row>
      <xdr:rowOff>113004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5991"/>
          <a:ext cx="889000" cy="1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89753</xdr:rowOff>
    </xdr:from>
    <xdr:to>
      <xdr:col>11</xdr:col>
      <xdr:colOff>31750</xdr:colOff>
      <xdr:row>80</xdr:row>
      <xdr:rowOff>99991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05753"/>
          <a:ext cx="8890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76406</xdr:rowOff>
    </xdr:from>
    <xdr:to>
      <xdr:col>23</xdr:col>
      <xdr:colOff>184150</xdr:colOff>
      <xdr:row>81</xdr:row>
      <xdr:rowOff>6556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169133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53885</xdr:rowOff>
    </xdr:from>
    <xdr:to>
      <xdr:col>19</xdr:col>
      <xdr:colOff>184150</xdr:colOff>
      <xdr:row>80</xdr:row>
      <xdr:rowOff>155485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165662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8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62204</xdr:rowOff>
    </xdr:from>
    <xdr:to>
      <xdr:col>15</xdr:col>
      <xdr:colOff>133350</xdr:colOff>
      <xdr:row>80</xdr:row>
      <xdr:rowOff>163804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2531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49191</xdr:rowOff>
    </xdr:from>
    <xdr:to>
      <xdr:col>11</xdr:col>
      <xdr:colOff>82550</xdr:colOff>
      <xdr:row>80</xdr:row>
      <xdr:rowOff>150791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160968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38953</xdr:rowOff>
    </xdr:from>
    <xdr:to>
      <xdr:col>7</xdr:col>
      <xdr:colOff>31750</xdr:colOff>
      <xdr:row>80</xdr:row>
      <xdr:rowOff>140553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150730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99.1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今後も継続して行財政改革を進めることにより、人件費抑制に努めます。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100693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222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次定員管理計画を策定し、中長期にわたる職員の年齢構成の是正をはじめとする団塊世代対策など、計画的な定員管理を進めてきたところであり、類似団体平均を下回っています。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年度に見直しを行った第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次定員管理計画に基づき、適正管理に努めてまいります。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160126</xdr:rowOff>
    </xdr:from>
    <xdr:to>
      <xdr:col>81</xdr:col>
      <xdr:colOff>44450</xdr:colOff>
      <xdr:row>60</xdr:row>
      <xdr:rowOff>166158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4712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152082</xdr:rowOff>
    </xdr:from>
    <xdr:to>
      <xdr:col>77</xdr:col>
      <xdr:colOff>44450</xdr:colOff>
      <xdr:row>60</xdr:row>
      <xdr:rowOff>160126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3908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103822</xdr:rowOff>
    </xdr:from>
    <xdr:to>
      <xdr:col>72</xdr:col>
      <xdr:colOff>203200</xdr:colOff>
      <xdr:row>60</xdr:row>
      <xdr:rowOff>152082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908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103822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847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115358</xdr:rowOff>
    </xdr:from>
    <xdr:to>
      <xdr:col>81</xdr:col>
      <xdr:colOff>95250</xdr:colOff>
      <xdr:row>61</xdr:row>
      <xdr:rowOff>45508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131885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109326</xdr:rowOff>
    </xdr:from>
    <xdr:to>
      <xdr:col>77</xdr:col>
      <xdr:colOff>95250</xdr:colOff>
      <xdr:row>61</xdr:row>
      <xdr:rowOff>39476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49653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6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101282</xdr:rowOff>
    </xdr:from>
    <xdr:to>
      <xdr:col>73</xdr:col>
      <xdr:colOff>44450</xdr:colOff>
      <xdr:row>61</xdr:row>
      <xdr:rowOff>31432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53022</xdr:rowOff>
    </xdr:from>
    <xdr:to>
      <xdr:col>68</xdr:col>
      <xdr:colOff>203200</xdr:colOff>
      <xdr:row>60</xdr:row>
      <xdr:rowOff>154622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164799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％でした。</a:t>
          </a:r>
        </a:p>
        <a:p>
          <a:r>
            <a:rPr kumimoji="1" lang="ja-JP" altLang="en-US" sz="1300">
              <a:latin typeface="ＭＳ Ｐゴシック" panose="020B0600070205080204" pitchFamily="50" charset="-128"/>
              <a:ea typeface="ＭＳ Ｐゴシック" panose="020B0600070205080204" pitchFamily="50" charset="-128"/>
            </a:rPr>
            <a:t>　その要因は、元利償還金の増等によるものです。</a:t>
          </a:r>
        </a:p>
        <a:p>
          <a:r>
            <a:rPr kumimoji="1" lang="ja-JP" altLang="en-US" sz="1300">
              <a:latin typeface="ＭＳ Ｐゴシック" panose="020B0600070205080204" pitchFamily="50" charset="-128"/>
              <a:ea typeface="ＭＳ Ｐゴシック" panose="020B0600070205080204" pitchFamily="50" charset="-128"/>
            </a:rPr>
            <a:t>　今後も、新たなまちづくりに向けた整備や老朽化した教育施設やインフラ設備の改修・改築などにより、元利償還金の増加が見込まれるため、緊急性や住民ニーズを的確に把握した事業を厳選し、償還額の平準化及び実質公債費比率の上昇の抑制に努め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44</xdr:row>
      <xdr:rowOff>20320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5151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79163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791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6773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6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42</xdr:row>
      <xdr:rowOff>162137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3389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ポイント良化し、</a:t>
          </a:r>
          <a:r>
            <a:rPr kumimoji="1" lang="en-US" altLang="ja-JP" sz="1300">
              <a:latin typeface="ＭＳ Ｐゴシック" panose="020B0600070205080204" pitchFamily="50" charset="-128"/>
              <a:ea typeface="ＭＳ Ｐゴシック" panose="020B0600070205080204" pitchFamily="50" charset="-128"/>
            </a:rPr>
            <a:t>113.9</a:t>
          </a:r>
          <a:r>
            <a:rPr kumimoji="1" lang="ja-JP" altLang="en-US" sz="1300">
              <a:latin typeface="ＭＳ Ｐゴシック" panose="020B0600070205080204" pitchFamily="50" charset="-128"/>
              <a:ea typeface="ＭＳ Ｐゴシック" panose="020B0600070205080204" pitchFamily="50" charset="-128"/>
            </a:rPr>
            <a:t>％でした。</a:t>
          </a:r>
        </a:p>
        <a:p>
          <a:r>
            <a:rPr kumimoji="1" lang="ja-JP" altLang="en-US" sz="1300">
              <a:latin typeface="ＭＳ Ｐゴシック" panose="020B0600070205080204" pitchFamily="50" charset="-128"/>
              <a:ea typeface="ＭＳ Ｐゴシック" panose="020B0600070205080204" pitchFamily="50" charset="-128"/>
            </a:rPr>
            <a:t>　その要因は、普通交付税の増により、分母となる標準財政規模が増加したことによるものです。</a:t>
          </a:r>
        </a:p>
        <a:p>
          <a:r>
            <a:rPr kumimoji="1" lang="ja-JP" altLang="en-US" sz="1300">
              <a:latin typeface="ＭＳ Ｐゴシック" panose="020B0600070205080204" pitchFamily="50" charset="-128"/>
              <a:ea typeface="ＭＳ Ｐゴシック" panose="020B0600070205080204" pitchFamily="50" charset="-128"/>
            </a:rPr>
            <a:t>　今後も起債事業を精査するなど、将来負担に留意した財政運営に努めます。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21530</xdr:rowOff>
    </xdr:from>
    <xdr:to>
      <xdr:col>81</xdr:col>
      <xdr:colOff>44450</xdr:colOff>
      <xdr:row>21</xdr:row>
      <xdr:rowOff>53703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62198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158508</xdr:rowOff>
    </xdr:from>
    <xdr:to>
      <xdr:col>77</xdr:col>
      <xdr:colOff>44450</xdr:colOff>
      <xdr:row>21</xdr:row>
      <xdr:rowOff>53703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587508"/>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91863</xdr:rowOff>
    </xdr:from>
    <xdr:to>
      <xdr:col>72</xdr:col>
      <xdr:colOff>203200</xdr:colOff>
      <xdr:row>20</xdr:row>
      <xdr:rowOff>158508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520863"/>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91863</xdr:rowOff>
    </xdr:from>
    <xdr:to>
      <xdr:col>68</xdr:col>
      <xdr:colOff>152400</xdr:colOff>
      <xdr:row>20</xdr:row>
      <xdr:rowOff>93013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520863"/>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142180</xdr:rowOff>
    </xdr:from>
    <xdr:to>
      <xdr:col>81</xdr:col>
      <xdr:colOff>95250</xdr:colOff>
      <xdr:row>21</xdr:row>
      <xdr:rowOff>72330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57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114257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54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2903</xdr:rowOff>
    </xdr:from>
    <xdr:to>
      <xdr:col>77</xdr:col>
      <xdr:colOff>95250</xdr:colOff>
      <xdr:row>21</xdr:row>
      <xdr:rowOff>104503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6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89280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89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107708</xdr:rowOff>
    </xdr:from>
    <xdr:to>
      <xdr:col>73</xdr:col>
      <xdr:colOff>44450</xdr:colOff>
      <xdr:row>21</xdr:row>
      <xdr:rowOff>37858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5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22635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62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41063</xdr:rowOff>
    </xdr:from>
    <xdr:to>
      <xdr:col>68</xdr:col>
      <xdr:colOff>203200</xdr:colOff>
      <xdr:row>20</xdr:row>
      <xdr:rowOff>142663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127440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42213</xdr:rowOff>
    </xdr:from>
    <xdr:to>
      <xdr:col>64</xdr:col>
      <xdr:colOff>152400</xdr:colOff>
      <xdr:row>20</xdr:row>
      <xdr:rowOff>143813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128590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5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73,321
72,391
32.71
34,242,716
33,950,562
77,637
16,949,199
39,261,774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に基づき、職員数の増加を図っているところであり、退職手当を除く人件費は増加していますが、人口に対する職員数は類似団体よりも少なくなっており、今後も継続して行財政改革を進めるとともに人件費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年度は微減となり、類似団体平均を下回っています。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　本市においては、民間で実施可能な部分については委託化を進め、コスト低減を図っており、今後もその方針を継続していきます。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98425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844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16</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416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41275</xdr:rowOff>
    </xdr:from>
    <xdr:to>
      <xdr:col>73</xdr:col>
      <xdr:colOff>180975</xdr:colOff>
      <xdr:row>16</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84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41275</xdr:rowOff>
    </xdr:from>
    <xdr:to>
      <xdr:col>69</xdr:col>
      <xdr:colOff>92075</xdr:colOff>
      <xdr:row>16</xdr:row>
      <xdr:rowOff>79375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84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47625</xdr:rowOff>
    </xdr:from>
    <xdr:to>
      <xdr:col>78</xdr:col>
      <xdr:colOff>120650</xdr:colOff>
      <xdr:row>16</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161925</xdr:rowOff>
    </xdr:from>
    <xdr:to>
      <xdr:col>69</xdr:col>
      <xdr:colOff>142875</xdr:colOff>
      <xdr:row>16</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国制度の変更や対象者の増加等により扶助費は年々増加しています。</a:t>
          </a:r>
        </a:p>
        <a:p>
          <a:r>
            <a:rPr kumimoji="1" lang="ja-JP" altLang="en-US" sz="1300">
              <a:latin typeface="ＭＳ Ｐゴシック" panose="020B0600070205080204" pitchFamily="50" charset="-128"/>
              <a:ea typeface="ＭＳ Ｐゴシック" panose="020B0600070205080204" pitchFamily="50" charset="-128"/>
            </a:rPr>
            <a:t>　本市においては、高齢化率が高いこと等により、類似団体の平均を上回っています。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41275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663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41275</xdr:rowOff>
    </xdr:from>
    <xdr:to>
      <xdr:col>15</xdr:col>
      <xdr:colOff>98425</xdr:colOff>
      <xdr:row>56</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424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41275</xdr:rowOff>
    </xdr:from>
    <xdr:to>
      <xdr:col>11</xdr:col>
      <xdr:colOff>9525</xdr:colOff>
      <xdr:row>56</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42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161925</xdr:rowOff>
    </xdr:from>
    <xdr:to>
      <xdr:col>24</xdr:col>
      <xdr:colOff>76200</xdr:colOff>
      <xdr:row>57</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134002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161925</xdr:rowOff>
    </xdr:from>
    <xdr:to>
      <xdr:col>11</xdr:col>
      <xdr:colOff>60325</xdr:colOff>
      <xdr:row>56</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高齢化の進行に伴う繰出金等の増加により、類似団体の平均を上回っていますが、今後も事業の適正化に努めます。</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62992</xdr:rowOff>
    </xdr:from>
    <xdr:to>
      <xdr:col>82</xdr:col>
      <xdr:colOff>107950</xdr:colOff>
      <xdr:row>58</xdr:row>
      <xdr:rowOff>108712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070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143002</xdr:rowOff>
    </xdr:from>
    <xdr:to>
      <xdr:col>78</xdr:col>
      <xdr:colOff>69850</xdr:colOff>
      <xdr:row>58</xdr:row>
      <xdr:rowOff>62992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156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60706</xdr:rowOff>
    </xdr:from>
    <xdr:to>
      <xdr:col>73</xdr:col>
      <xdr:colOff>180975</xdr:colOff>
      <xdr:row>57</xdr:row>
      <xdr:rowOff>143002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33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58</xdr:row>
      <xdr:rowOff>8128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333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57912</xdr:rowOff>
    </xdr:from>
    <xdr:to>
      <xdr:col>82</xdr:col>
      <xdr:colOff>158750</xdr:colOff>
      <xdr:row>58</xdr:row>
      <xdr:rowOff>159512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29989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98569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4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92202</xdr:rowOff>
    </xdr:from>
    <xdr:to>
      <xdr:col>74</xdr:col>
      <xdr:colOff>31750</xdr:colOff>
      <xdr:row>58</xdr:row>
      <xdr:rowOff>22352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7129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96283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128778</xdr:rowOff>
    </xdr:from>
    <xdr:to>
      <xdr:col>65</xdr:col>
      <xdr:colOff>53975</xdr:colOff>
      <xdr:row>58</xdr:row>
      <xdr:rowOff>58928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43705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年度は微減となりましたが、例年ほぼ横ばいで推移しています。</a:t>
          </a:r>
        </a:p>
        <a:p>
          <a:r>
            <a:rPr kumimoji="1" lang="ja-JP" altLang="en-US" sz="1300">
              <a:latin typeface="ＭＳ Ｐゴシック" panose="020B0600070205080204" pitchFamily="50" charset="-128"/>
              <a:ea typeface="ＭＳ Ｐゴシック" panose="020B0600070205080204" pitchFamily="50" charset="-128"/>
            </a:rPr>
            <a:t>　今後も事業の見直しや適正化を進め、経費の抑制に努めます。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443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85852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85852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48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まちづくりに向けた整備、老朽化したインフラ設備の改修・改築などにより、今後も公債費の増加が見込まれるため、緊急性や住民ニーズを的確に把握した事業を厳選し、公債費の平準化及び抑制に努め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8889</xdr:rowOff>
    </xdr:from>
    <xdr:to>
      <xdr:col>24</xdr:col>
      <xdr:colOff>25400</xdr:colOff>
      <xdr:row>79</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5534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79</xdr:row>
      <xdr:rowOff>8889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69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40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40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129539</xdr:rowOff>
    </xdr:from>
    <xdr:to>
      <xdr:col>20</xdr:col>
      <xdr:colOff>38100</xdr:colOff>
      <xdr:row>79</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44466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類似団体平均とほぼ同数値となっています。</a:t>
          </a:r>
        </a:p>
        <a:p>
          <a:r>
            <a:rPr kumimoji="1" lang="ja-JP" altLang="en-US" sz="1300">
              <a:latin typeface="ＭＳ Ｐゴシック" panose="020B0600070205080204" pitchFamily="50" charset="-128"/>
              <a:ea typeface="ＭＳ Ｐゴシック" panose="020B0600070205080204" pitchFamily="50" charset="-128"/>
            </a:rPr>
            <a:t>　高齢化の進行等により社会保障関係経費が年々増加しているため、義務的経費は増加しています。</a:t>
          </a:r>
        </a:p>
        <a:p>
          <a:r>
            <a:rPr kumimoji="1" lang="ja-JP" altLang="en-US" sz="1300">
              <a:latin typeface="ＭＳ Ｐゴシック" panose="020B0600070205080204" pitchFamily="50" charset="-128"/>
              <a:ea typeface="ＭＳ Ｐゴシック" panose="020B0600070205080204" pitchFamily="50" charset="-128"/>
            </a:rPr>
            <a:t>　今後については、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による業務見直しや行財政改革を進め、経費の抑制に努めます。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52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3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76</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645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76</xdr:row>
      <xdr:rowOff>12700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6459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57421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08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39133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41419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83261</xdr:rowOff>
    </xdr:from>
    <xdr:to>
      <xdr:col>29</xdr:col>
      <xdr:colOff>127000</xdr:colOff>
      <xdr:row>19</xdr:row>
      <xdr:rowOff>155804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8436"/>
          <a:ext cx="647700" cy="7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155804</xdr:rowOff>
    </xdr:from>
    <xdr:to>
      <xdr:col>26</xdr:col>
      <xdr:colOff>50800</xdr:colOff>
      <xdr:row>19</xdr:row>
      <xdr:rowOff>162890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0979"/>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162890</xdr:rowOff>
    </xdr:from>
    <xdr:to>
      <xdr:col>22</xdr:col>
      <xdr:colOff>114300</xdr:colOff>
      <xdr:row>20</xdr:row>
      <xdr:rowOff>5537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68065"/>
          <a:ext cx="6985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5537</xdr:rowOff>
    </xdr:from>
    <xdr:to>
      <xdr:col>18</xdr:col>
      <xdr:colOff>177800</xdr:colOff>
      <xdr:row>20</xdr:row>
      <xdr:rowOff>39269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2162"/>
          <a:ext cx="698500" cy="33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32461</xdr:rowOff>
    </xdr:from>
    <xdr:to>
      <xdr:col>29</xdr:col>
      <xdr:colOff>177800</xdr:colOff>
      <xdr:row>19</xdr:row>
      <xdr:rowOff>134061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7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4538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105004</xdr:rowOff>
    </xdr:from>
    <xdr:to>
      <xdr:col>26</xdr:col>
      <xdr:colOff>101600</xdr:colOff>
      <xdr:row>20</xdr:row>
      <xdr:rowOff>35154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0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19931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112090</xdr:rowOff>
    </xdr:from>
    <xdr:to>
      <xdr:col>22</xdr:col>
      <xdr:colOff>165100</xdr:colOff>
      <xdr:row>20</xdr:row>
      <xdr:rowOff>42240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27017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126187</xdr:rowOff>
    </xdr:from>
    <xdr:to>
      <xdr:col>19</xdr:col>
      <xdr:colOff>38100</xdr:colOff>
      <xdr:row>20</xdr:row>
      <xdr:rowOff>56337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1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41114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159919</xdr:rowOff>
    </xdr:from>
    <xdr:to>
      <xdr:col>15</xdr:col>
      <xdr:colOff>101600</xdr:colOff>
      <xdr:row>20</xdr:row>
      <xdr:rowOff>90069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5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74846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136471</xdr:rowOff>
    </xdr:from>
    <xdr:to>
      <xdr:col>29</xdr:col>
      <xdr:colOff>127000</xdr:colOff>
      <xdr:row>34</xdr:row>
      <xdr:rowOff>240353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03921"/>
          <a:ext cx="647700" cy="103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240353</xdr:rowOff>
    </xdr:from>
    <xdr:to>
      <xdr:col>26</xdr:col>
      <xdr:colOff>50800</xdr:colOff>
      <xdr:row>34</xdr:row>
      <xdr:rowOff>288065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07803"/>
          <a:ext cx="698500" cy="4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288065</xdr:rowOff>
    </xdr:from>
    <xdr:to>
      <xdr:col>22</xdr:col>
      <xdr:colOff>114300</xdr:colOff>
      <xdr:row>35</xdr:row>
      <xdr:rowOff>96629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55515"/>
          <a:ext cx="698500" cy="151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96629</xdr:rowOff>
    </xdr:from>
    <xdr:to>
      <xdr:col>18</xdr:col>
      <xdr:colOff>177800</xdr:colOff>
      <xdr:row>35</xdr:row>
      <xdr:rowOff>115831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06979"/>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85671</xdr:rowOff>
    </xdr:from>
    <xdr:to>
      <xdr:col>29</xdr:col>
      <xdr:colOff>177800</xdr:colOff>
      <xdr:row>34</xdr:row>
      <xdr:rowOff>187271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5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273648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9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189553</xdr:rowOff>
    </xdr:from>
    <xdr:to>
      <xdr:col>26</xdr:col>
      <xdr:colOff>101600</xdr:colOff>
      <xdr:row>34</xdr:row>
      <xdr:rowOff>291153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57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301330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25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237265</xdr:rowOff>
    </xdr:from>
    <xdr:to>
      <xdr:col>22</xdr:col>
      <xdr:colOff>165100</xdr:colOff>
      <xdr:row>34</xdr:row>
      <xdr:rowOff>338865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04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6142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7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45829</xdr:rowOff>
    </xdr:from>
    <xdr:to>
      <xdr:col>19</xdr:col>
      <xdr:colOff>38100</xdr:colOff>
      <xdr:row>35</xdr:row>
      <xdr:rowOff>147429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5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157606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2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65031</xdr:rowOff>
    </xdr:from>
    <xdr:to>
      <xdr:col>15</xdr:col>
      <xdr:colOff>101600</xdr:colOff>
      <xdr:row>35</xdr:row>
      <xdr:rowOff>166631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176808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4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73,321
72,391
32.71
34,242,716
33,950,562
77,637
16,949,199
39,261,774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130262</xdr:rowOff>
    </xdr:from>
    <xdr:to>
      <xdr:col>24</xdr:col>
      <xdr:colOff>63500</xdr:colOff>
      <xdr:row>37</xdr:row>
      <xdr:rowOff>36846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2462"/>
          <a:ext cx="838200" cy="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28845</xdr:rowOff>
    </xdr:from>
    <xdr:to>
      <xdr:col>19</xdr:col>
      <xdr:colOff>177800</xdr:colOff>
      <xdr:row>37</xdr:row>
      <xdr:rowOff>36846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7249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28845</xdr:rowOff>
    </xdr:from>
    <xdr:to>
      <xdr:col>15</xdr:col>
      <xdr:colOff>50800</xdr:colOff>
      <xdr:row>37</xdr:row>
      <xdr:rowOff>49419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7249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49419</xdr:rowOff>
    </xdr:from>
    <xdr:to>
      <xdr:col>10</xdr:col>
      <xdr:colOff>114300</xdr:colOff>
      <xdr:row>37</xdr:row>
      <xdr:rowOff>100724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3069"/>
          <a:ext cx="889000" cy="5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79462</xdr:rowOff>
    </xdr:from>
    <xdr:to>
      <xdr:col>24</xdr:col>
      <xdr:colOff>114300</xdr:colOff>
      <xdr:row>37</xdr:row>
      <xdr:rowOff>9612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57889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157496</xdr:rowOff>
    </xdr:from>
    <xdr:to>
      <xdr:col>20</xdr:col>
      <xdr:colOff>38100</xdr:colOff>
      <xdr:row>37</xdr:row>
      <xdr:rowOff>87646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78773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149495</xdr:rowOff>
    </xdr:from>
    <xdr:to>
      <xdr:col>15</xdr:col>
      <xdr:colOff>101600</xdr:colOff>
      <xdr:row>37</xdr:row>
      <xdr:rowOff>79645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70772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170069</xdr:rowOff>
    </xdr:from>
    <xdr:to>
      <xdr:col>10</xdr:col>
      <xdr:colOff>165100</xdr:colOff>
      <xdr:row>37</xdr:row>
      <xdr:rowOff>100219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91346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49924</xdr:rowOff>
    </xdr:from>
    <xdr:to>
      <xdr:col>6</xdr:col>
      <xdr:colOff>38100</xdr:colOff>
      <xdr:row>37</xdr:row>
      <xdr:rowOff>151524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142651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87527</xdr:rowOff>
    </xdr:from>
    <xdr:to>
      <xdr:col>24</xdr:col>
      <xdr:colOff>63500</xdr:colOff>
      <xdr:row>58</xdr:row>
      <xdr:rowOff>90401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31627"/>
          <a:ext cx="8382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79833</xdr:rowOff>
    </xdr:from>
    <xdr:to>
      <xdr:col>19</xdr:col>
      <xdr:colOff>177800</xdr:colOff>
      <xdr:row>58</xdr:row>
      <xdr:rowOff>90401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3933"/>
          <a:ext cx="889000" cy="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79833</xdr:rowOff>
    </xdr:from>
    <xdr:to>
      <xdr:col>15</xdr:col>
      <xdr:colOff>50800</xdr:colOff>
      <xdr:row>58</xdr:row>
      <xdr:rowOff>87569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3933"/>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87569</xdr:rowOff>
    </xdr:from>
    <xdr:to>
      <xdr:col>10</xdr:col>
      <xdr:colOff>114300</xdr:colOff>
      <xdr:row>58</xdr:row>
      <xdr:rowOff>89856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166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36727</xdr:rowOff>
    </xdr:from>
    <xdr:to>
      <xdr:col>24</xdr:col>
      <xdr:colOff>114300</xdr:colOff>
      <xdr:row>58</xdr:row>
      <xdr:rowOff>138327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39601</xdr:rowOff>
    </xdr:from>
    <xdr:to>
      <xdr:col>20</xdr:col>
      <xdr:colOff>38100</xdr:colOff>
      <xdr:row>58</xdr:row>
      <xdr:rowOff>141201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132328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29033</xdr:rowOff>
    </xdr:from>
    <xdr:to>
      <xdr:col>15</xdr:col>
      <xdr:colOff>101600</xdr:colOff>
      <xdr:row>58</xdr:row>
      <xdr:rowOff>130633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36769</xdr:rowOff>
    </xdr:from>
    <xdr:to>
      <xdr:col>10</xdr:col>
      <xdr:colOff>165100</xdr:colOff>
      <xdr:row>58</xdr:row>
      <xdr:rowOff>138369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129496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39056</xdr:rowOff>
    </xdr:from>
    <xdr:to>
      <xdr:col>6</xdr:col>
      <xdr:colOff>38100</xdr:colOff>
      <xdr:row>58</xdr:row>
      <xdr:rowOff>140656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131783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113106</xdr:rowOff>
    </xdr:from>
    <xdr:to>
      <xdr:col>24</xdr:col>
      <xdr:colOff>63500</xdr:colOff>
      <xdr:row>78</xdr:row>
      <xdr:rowOff>124803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86206"/>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114515</xdr:rowOff>
    </xdr:from>
    <xdr:to>
      <xdr:col>19</xdr:col>
      <xdr:colOff>177800</xdr:colOff>
      <xdr:row>78</xdr:row>
      <xdr:rowOff>124803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87615"/>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114515</xdr:rowOff>
    </xdr:from>
    <xdr:to>
      <xdr:col>15</xdr:col>
      <xdr:colOff>50800</xdr:colOff>
      <xdr:row>78</xdr:row>
      <xdr:rowOff>132995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87615"/>
          <a:ext cx="8890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122898</xdr:rowOff>
    </xdr:from>
    <xdr:to>
      <xdr:col>10</xdr:col>
      <xdr:colOff>114300</xdr:colOff>
      <xdr:row>78</xdr:row>
      <xdr:rowOff>132995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95998"/>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62306</xdr:rowOff>
    </xdr:from>
    <xdr:to>
      <xdr:col>24</xdr:col>
      <xdr:colOff>114300</xdr:colOff>
      <xdr:row>78</xdr:row>
      <xdr:rowOff>163906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148683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5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74003</xdr:rowOff>
    </xdr:from>
    <xdr:to>
      <xdr:col>20</xdr:col>
      <xdr:colOff>38100</xdr:colOff>
      <xdr:row>79</xdr:row>
      <xdr:rowOff>4153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166730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63715</xdr:rowOff>
    </xdr:from>
    <xdr:to>
      <xdr:col>15</xdr:col>
      <xdr:colOff>101600</xdr:colOff>
      <xdr:row>78</xdr:row>
      <xdr:rowOff>165315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156442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2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82195</xdr:rowOff>
    </xdr:from>
    <xdr:to>
      <xdr:col>10</xdr:col>
      <xdr:colOff>165100</xdr:colOff>
      <xdr:row>79</xdr:row>
      <xdr:rowOff>12345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3472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72098</xdr:rowOff>
    </xdr:from>
    <xdr:to>
      <xdr:col>6</xdr:col>
      <xdr:colOff>38100</xdr:colOff>
      <xdr:row>79</xdr:row>
      <xdr:rowOff>2248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164825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3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44025</xdr:rowOff>
    </xdr:from>
    <xdr:to>
      <xdr:col>24</xdr:col>
      <xdr:colOff>63500</xdr:colOff>
      <xdr:row>97</xdr:row>
      <xdr:rowOff>166435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74675"/>
          <a:ext cx="838200" cy="1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166435</xdr:rowOff>
    </xdr:from>
    <xdr:to>
      <xdr:col>19</xdr:col>
      <xdr:colOff>177800</xdr:colOff>
      <xdr:row>98</xdr:row>
      <xdr:rowOff>101774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97085"/>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157716</xdr:rowOff>
    </xdr:from>
    <xdr:to>
      <xdr:col>15</xdr:col>
      <xdr:colOff>50800</xdr:colOff>
      <xdr:row>98</xdr:row>
      <xdr:rowOff>101774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88366"/>
          <a:ext cx="889000" cy="1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157716</xdr:rowOff>
    </xdr:from>
    <xdr:to>
      <xdr:col>10</xdr:col>
      <xdr:colOff>114300</xdr:colOff>
      <xdr:row>99</xdr:row>
      <xdr:rowOff>70053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88366"/>
          <a:ext cx="889000" cy="25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164675</xdr:rowOff>
    </xdr:from>
    <xdr:to>
      <xdr:col>24</xdr:col>
      <xdr:colOff>114300</xdr:colOff>
      <xdr:row>97</xdr:row>
      <xdr:rowOff>94825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143102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0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115635</xdr:rowOff>
    </xdr:from>
    <xdr:to>
      <xdr:col>20</xdr:col>
      <xdr:colOff>38100</xdr:colOff>
      <xdr:row>98</xdr:row>
      <xdr:rowOff>45785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36912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3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50974</xdr:rowOff>
    </xdr:from>
    <xdr:to>
      <xdr:col>15</xdr:col>
      <xdr:colOff>101600</xdr:colOff>
      <xdr:row>98</xdr:row>
      <xdr:rowOff>152574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143701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4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106916</xdr:rowOff>
    </xdr:from>
    <xdr:to>
      <xdr:col>10</xdr:col>
      <xdr:colOff>165100</xdr:colOff>
      <xdr:row>98</xdr:row>
      <xdr:rowOff>37066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28193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19253</xdr:rowOff>
    </xdr:from>
    <xdr:to>
      <xdr:col>6</xdr:col>
      <xdr:colOff>38100</xdr:colOff>
      <xdr:row>99</xdr:row>
      <xdr:rowOff>120853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111980</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8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51117</xdr:rowOff>
    </xdr:from>
    <xdr:to>
      <xdr:col>55</xdr:col>
      <xdr:colOff>0</xdr:colOff>
      <xdr:row>37</xdr:row>
      <xdr:rowOff>59774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94767"/>
          <a:ext cx="8382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19327</xdr:rowOff>
    </xdr:from>
    <xdr:to>
      <xdr:col>50</xdr:col>
      <xdr:colOff>114300</xdr:colOff>
      <xdr:row>37</xdr:row>
      <xdr:rowOff>51117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62977"/>
          <a:ext cx="889000" cy="3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19327</xdr:rowOff>
    </xdr:from>
    <xdr:to>
      <xdr:col>45</xdr:col>
      <xdr:colOff>177800</xdr:colOff>
      <xdr:row>37</xdr:row>
      <xdr:rowOff>26421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62977"/>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151404</xdr:rowOff>
    </xdr:from>
    <xdr:to>
      <xdr:col>41</xdr:col>
      <xdr:colOff>50800</xdr:colOff>
      <xdr:row>37</xdr:row>
      <xdr:rowOff>26421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37804"/>
          <a:ext cx="889000" cy="73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8974</xdr:rowOff>
    </xdr:from>
    <xdr:to>
      <xdr:col>55</xdr:col>
      <xdr:colOff>50800</xdr:colOff>
      <xdr:row>37</xdr:row>
      <xdr:rowOff>110574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158851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xdr:rowOff>
    </xdr:from>
    <xdr:to>
      <xdr:col>50</xdr:col>
      <xdr:colOff>165100</xdr:colOff>
      <xdr:row>37</xdr:row>
      <xdr:rowOff>101917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93044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139977</xdr:rowOff>
    </xdr:from>
    <xdr:to>
      <xdr:col>46</xdr:col>
      <xdr:colOff>38100</xdr:colOff>
      <xdr:row>37</xdr:row>
      <xdr:rowOff>70127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1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61254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0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147071</xdr:rowOff>
    </xdr:from>
    <xdr:to>
      <xdr:col>41</xdr:col>
      <xdr:colOff>101600</xdr:colOff>
      <xdr:row>37</xdr:row>
      <xdr:rowOff>77221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68348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1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100604</xdr:rowOff>
    </xdr:from>
    <xdr:to>
      <xdr:col>36</xdr:col>
      <xdr:colOff>165100</xdr:colOff>
      <xdr:row>33</xdr:row>
      <xdr:rowOff>30754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21881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7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81287</xdr:rowOff>
    </xdr:from>
    <xdr:to>
      <xdr:col>55</xdr:col>
      <xdr:colOff>0</xdr:colOff>
      <xdr:row>55</xdr:row>
      <xdr:rowOff>89560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39587"/>
          <a:ext cx="838200" cy="1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81287</xdr:rowOff>
    </xdr:from>
    <xdr:to>
      <xdr:col>50</xdr:col>
      <xdr:colOff>114300</xdr:colOff>
      <xdr:row>54</xdr:row>
      <xdr:rowOff>138209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39587"/>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138209</xdr:rowOff>
    </xdr:from>
    <xdr:to>
      <xdr:col>45</xdr:col>
      <xdr:colOff>177800</xdr:colOff>
      <xdr:row>54</xdr:row>
      <xdr:rowOff>167992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396509"/>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167992</xdr:rowOff>
    </xdr:from>
    <xdr:to>
      <xdr:col>41</xdr:col>
      <xdr:colOff>50800</xdr:colOff>
      <xdr:row>56</xdr:row>
      <xdr:rowOff>60593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26292"/>
          <a:ext cx="889000" cy="2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38760</xdr:rowOff>
    </xdr:from>
    <xdr:to>
      <xdr:col>55</xdr:col>
      <xdr:colOff>50800</xdr:colOff>
      <xdr:row>55</xdr:row>
      <xdr:rowOff>140360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61637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30487</xdr:rowOff>
    </xdr:from>
    <xdr:to>
      <xdr:col>50</xdr:col>
      <xdr:colOff>165100</xdr:colOff>
      <xdr:row>54</xdr:row>
      <xdr:rowOff>132087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148614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6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87409</xdr:rowOff>
    </xdr:from>
    <xdr:to>
      <xdr:col>46</xdr:col>
      <xdr:colOff>38100</xdr:colOff>
      <xdr:row>55</xdr:row>
      <xdr:rowOff>17559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34086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2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117192</xdr:rowOff>
    </xdr:from>
    <xdr:to>
      <xdr:col>41</xdr:col>
      <xdr:colOff>101600</xdr:colOff>
      <xdr:row>55</xdr:row>
      <xdr:rowOff>47342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63869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5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9793</xdr:rowOff>
    </xdr:from>
    <xdr:to>
      <xdr:col>36</xdr:col>
      <xdr:colOff>165100</xdr:colOff>
      <xdr:row>56</xdr:row>
      <xdr:rowOff>111393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127920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44335</xdr:rowOff>
    </xdr:from>
    <xdr:to>
      <xdr:col>55</xdr:col>
      <xdr:colOff>0</xdr:colOff>
      <xdr:row>77</xdr:row>
      <xdr:rowOff>69614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45985"/>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31496</xdr:rowOff>
    </xdr:from>
    <xdr:to>
      <xdr:col>50</xdr:col>
      <xdr:colOff>114300</xdr:colOff>
      <xdr:row>77</xdr:row>
      <xdr:rowOff>44335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33146"/>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31496</xdr:rowOff>
    </xdr:from>
    <xdr:to>
      <xdr:col>45</xdr:col>
      <xdr:colOff>177800</xdr:colOff>
      <xdr:row>78</xdr:row>
      <xdr:rowOff>10655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33146"/>
          <a:ext cx="889000" cy="15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10655</xdr:rowOff>
    </xdr:from>
    <xdr:to>
      <xdr:col>41</xdr:col>
      <xdr:colOff>50800</xdr:colOff>
      <xdr:row>78</xdr:row>
      <xdr:rowOff>52851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83755"/>
          <a:ext cx="8890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18814</xdr:rowOff>
    </xdr:from>
    <xdr:to>
      <xdr:col>55</xdr:col>
      <xdr:colOff>50800</xdr:colOff>
      <xdr:row>77</xdr:row>
      <xdr:rowOff>120414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41691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7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164985</xdr:rowOff>
    </xdr:from>
    <xdr:to>
      <xdr:col>50</xdr:col>
      <xdr:colOff>165100</xdr:colOff>
      <xdr:row>77</xdr:row>
      <xdr:rowOff>95135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9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111663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152146</xdr:rowOff>
    </xdr:from>
    <xdr:to>
      <xdr:col>46</xdr:col>
      <xdr:colOff>38100</xdr:colOff>
      <xdr:row>77</xdr:row>
      <xdr:rowOff>82296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98823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95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131305</xdr:rowOff>
    </xdr:from>
    <xdr:to>
      <xdr:col>41</xdr:col>
      <xdr:colOff>101600</xdr:colOff>
      <xdr:row>78</xdr:row>
      <xdr:rowOff>61455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52582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2051</xdr:rowOff>
    </xdr:from>
    <xdr:to>
      <xdr:col>36</xdr:col>
      <xdr:colOff>165100</xdr:colOff>
      <xdr:row>78</xdr:row>
      <xdr:rowOff>103651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94778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6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74930</xdr:rowOff>
    </xdr:from>
    <xdr:to>
      <xdr:col>55</xdr:col>
      <xdr:colOff>0</xdr:colOff>
      <xdr:row>97</xdr:row>
      <xdr:rowOff>136004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05580"/>
          <a:ext cx="838200" cy="6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68745</xdr:rowOff>
    </xdr:from>
    <xdr:to>
      <xdr:col>50</xdr:col>
      <xdr:colOff>114300</xdr:colOff>
      <xdr:row>97</xdr:row>
      <xdr:rowOff>136004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99395"/>
          <a:ext cx="889000" cy="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68745</xdr:rowOff>
    </xdr:from>
    <xdr:to>
      <xdr:col>45</xdr:col>
      <xdr:colOff>177800</xdr:colOff>
      <xdr:row>97</xdr:row>
      <xdr:rowOff>93244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99395"/>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160998</xdr:rowOff>
    </xdr:from>
    <xdr:to>
      <xdr:col>41</xdr:col>
      <xdr:colOff>50800</xdr:colOff>
      <xdr:row>97</xdr:row>
      <xdr:rowOff>93244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20198"/>
          <a:ext cx="889000" cy="10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24130</xdr:rowOff>
    </xdr:from>
    <xdr:to>
      <xdr:col>55</xdr:col>
      <xdr:colOff>50800</xdr:colOff>
      <xdr:row>97</xdr:row>
      <xdr:rowOff>125730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2557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3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85204</xdr:rowOff>
    </xdr:from>
    <xdr:to>
      <xdr:col>50</xdr:col>
      <xdr:colOff>165100</xdr:colOff>
      <xdr:row>98</xdr:row>
      <xdr:rowOff>15354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6481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17945</xdr:rowOff>
    </xdr:from>
    <xdr:to>
      <xdr:col>46</xdr:col>
      <xdr:colOff>38100</xdr:colOff>
      <xdr:row>97</xdr:row>
      <xdr:rowOff>119545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110672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4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42444</xdr:rowOff>
    </xdr:from>
    <xdr:to>
      <xdr:col>41</xdr:col>
      <xdr:colOff>101600</xdr:colOff>
      <xdr:row>97</xdr:row>
      <xdr:rowOff>144044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135171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6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110198</xdr:rowOff>
    </xdr:from>
    <xdr:to>
      <xdr:col>36</xdr:col>
      <xdr:colOff>165100</xdr:colOff>
      <xdr:row>97</xdr:row>
      <xdr:rowOff>40348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56875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3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97834</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4384"/>
          <a:ext cx="8382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97834</xdr:rowOff>
    </xdr:from>
    <xdr:to>
      <xdr:col>81</xdr:col>
      <xdr:colOff>50800</xdr:colOff>
      <xdr:row>39</xdr:row>
      <xdr:rowOff>98671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4384"/>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98671</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5221"/>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47034</xdr:rowOff>
    </xdr:from>
    <xdr:to>
      <xdr:col>81</xdr:col>
      <xdr:colOff>101600</xdr:colOff>
      <xdr:row>39</xdr:row>
      <xdr:rowOff>148634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139761</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82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47871</xdr:rowOff>
    </xdr:from>
    <xdr:to>
      <xdr:col>76</xdr:col>
      <xdr:colOff>165100</xdr:colOff>
      <xdr:row>39</xdr:row>
      <xdr:rowOff>149471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140598</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8271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150710</xdr:rowOff>
    </xdr:from>
    <xdr:to>
      <xdr:col>85</xdr:col>
      <xdr:colOff>127000</xdr:colOff>
      <xdr:row>76</xdr:row>
      <xdr:rowOff>10985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09460"/>
          <a:ext cx="838200" cy="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10985</xdr:rowOff>
    </xdr:from>
    <xdr:to>
      <xdr:col>81</xdr:col>
      <xdr:colOff>50800</xdr:colOff>
      <xdr:row>76</xdr:row>
      <xdr:rowOff>42481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41185"/>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42481</xdr:rowOff>
    </xdr:from>
    <xdr:to>
      <xdr:col>76</xdr:col>
      <xdr:colOff>114300</xdr:colOff>
      <xdr:row>76</xdr:row>
      <xdr:rowOff>84925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72681"/>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44386</xdr:rowOff>
    </xdr:from>
    <xdr:to>
      <xdr:col>71</xdr:col>
      <xdr:colOff>177800</xdr:colOff>
      <xdr:row>76</xdr:row>
      <xdr:rowOff>84925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903136"/>
          <a:ext cx="889000" cy="2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99911</xdr:rowOff>
    </xdr:from>
    <xdr:to>
      <xdr:col>85</xdr:col>
      <xdr:colOff>177800</xdr:colOff>
      <xdr:row>76</xdr:row>
      <xdr:rowOff>30060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58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122788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1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131635</xdr:rowOff>
    </xdr:from>
    <xdr:to>
      <xdr:col>81</xdr:col>
      <xdr:colOff>101600</xdr:colOff>
      <xdr:row>76</xdr:row>
      <xdr:rowOff>61785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78312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163131</xdr:rowOff>
    </xdr:from>
    <xdr:to>
      <xdr:col>76</xdr:col>
      <xdr:colOff>165100</xdr:colOff>
      <xdr:row>76</xdr:row>
      <xdr:rowOff>93281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2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109808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34125</xdr:rowOff>
    </xdr:from>
    <xdr:to>
      <xdr:col>72</xdr:col>
      <xdr:colOff>38100</xdr:colOff>
      <xdr:row>76</xdr:row>
      <xdr:rowOff>135725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152252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165036</xdr:rowOff>
    </xdr:from>
    <xdr:to>
      <xdr:col>67</xdr:col>
      <xdr:colOff>101600</xdr:colOff>
      <xdr:row>75</xdr:row>
      <xdr:rowOff>95186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111713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63292</xdr:rowOff>
    </xdr:from>
    <xdr:to>
      <xdr:col>85</xdr:col>
      <xdr:colOff>127000</xdr:colOff>
      <xdr:row>98</xdr:row>
      <xdr:rowOff>105483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5392"/>
          <a:ext cx="838200" cy="4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90971</xdr:rowOff>
    </xdr:from>
    <xdr:to>
      <xdr:col>81</xdr:col>
      <xdr:colOff>50800</xdr:colOff>
      <xdr:row>98</xdr:row>
      <xdr:rowOff>105483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3071"/>
          <a:ext cx="889000" cy="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23014</xdr:rowOff>
    </xdr:from>
    <xdr:to>
      <xdr:col>76</xdr:col>
      <xdr:colOff>114300</xdr:colOff>
      <xdr:row>98</xdr:row>
      <xdr:rowOff>90971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25114"/>
          <a:ext cx="889000" cy="6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23014</xdr:rowOff>
    </xdr:from>
    <xdr:to>
      <xdr:col>71</xdr:col>
      <xdr:colOff>177800</xdr:colOff>
      <xdr:row>98</xdr:row>
      <xdr:rowOff>59827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5114"/>
          <a:ext cx="889000" cy="3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12492</xdr:rowOff>
    </xdr:from>
    <xdr:to>
      <xdr:col>85</xdr:col>
      <xdr:colOff>177800</xdr:colOff>
      <xdr:row>98</xdr:row>
      <xdr:rowOff>114092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98869</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54683</xdr:rowOff>
    </xdr:from>
    <xdr:to>
      <xdr:col>81</xdr:col>
      <xdr:colOff>101600</xdr:colOff>
      <xdr:row>98</xdr:row>
      <xdr:rowOff>156283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5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147410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4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40171</xdr:rowOff>
    </xdr:from>
    <xdr:to>
      <xdr:col>76</xdr:col>
      <xdr:colOff>165100</xdr:colOff>
      <xdr:row>98</xdr:row>
      <xdr:rowOff>141771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132898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143664</xdr:rowOff>
    </xdr:from>
    <xdr:to>
      <xdr:col>72</xdr:col>
      <xdr:colOff>38100</xdr:colOff>
      <xdr:row>98</xdr:row>
      <xdr:rowOff>73814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64941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9027</xdr:rowOff>
    </xdr:from>
    <xdr:to>
      <xdr:col>67</xdr:col>
      <xdr:colOff>101600</xdr:colOff>
      <xdr:row>98</xdr:row>
      <xdr:rowOff>110627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101754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0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60833</xdr:rowOff>
    </xdr:from>
    <xdr:to>
      <xdr:col>116</xdr:col>
      <xdr:colOff>63500</xdr:colOff>
      <xdr:row>58</xdr:row>
      <xdr:rowOff>61382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04933"/>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61382</xdr:rowOff>
    </xdr:from>
    <xdr:to>
      <xdr:col>111</xdr:col>
      <xdr:colOff>177800</xdr:colOff>
      <xdr:row>58</xdr:row>
      <xdr:rowOff>61885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0548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32303</xdr:rowOff>
    </xdr:from>
    <xdr:to>
      <xdr:col>107</xdr:col>
      <xdr:colOff>50800</xdr:colOff>
      <xdr:row>58</xdr:row>
      <xdr:rowOff>61885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76403"/>
          <a:ext cx="889000" cy="2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32303</xdr:rowOff>
    </xdr:from>
    <xdr:to>
      <xdr:col>102</xdr:col>
      <xdr:colOff>114300</xdr:colOff>
      <xdr:row>58</xdr:row>
      <xdr:rowOff>62685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76403"/>
          <a:ext cx="889000" cy="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10033</xdr:rowOff>
    </xdr:from>
    <xdr:to>
      <xdr:col>116</xdr:col>
      <xdr:colOff>114300</xdr:colOff>
      <xdr:row>58</xdr:row>
      <xdr:rowOff>111633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140860</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10582</xdr:rowOff>
    </xdr:from>
    <xdr:to>
      <xdr:col>112</xdr:col>
      <xdr:colOff>38100</xdr:colOff>
      <xdr:row>58</xdr:row>
      <xdr:rowOff>112182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5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128709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2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11085</xdr:rowOff>
    </xdr:from>
    <xdr:to>
      <xdr:col>107</xdr:col>
      <xdr:colOff>101600</xdr:colOff>
      <xdr:row>58</xdr:row>
      <xdr:rowOff>112685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129212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3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152953</xdr:rowOff>
    </xdr:from>
    <xdr:to>
      <xdr:col>102</xdr:col>
      <xdr:colOff>165100</xdr:colOff>
      <xdr:row>58</xdr:row>
      <xdr:rowOff>83103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99630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0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11885</xdr:rowOff>
    </xdr:from>
    <xdr:to>
      <xdr:col>98</xdr:col>
      <xdr:colOff>38100</xdr:colOff>
      <xdr:row>58</xdr:row>
      <xdr:rowOff>113485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5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130012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3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160045</xdr:rowOff>
    </xdr:from>
    <xdr:to>
      <xdr:col>116</xdr:col>
      <xdr:colOff>63500</xdr:colOff>
      <xdr:row>74</xdr:row>
      <xdr:rowOff>84493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75895"/>
          <a:ext cx="8382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84493</xdr:rowOff>
    </xdr:from>
    <xdr:to>
      <xdr:col>111</xdr:col>
      <xdr:colOff>177800</xdr:colOff>
      <xdr:row>75</xdr:row>
      <xdr:rowOff>13627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71793"/>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13627</xdr:rowOff>
    </xdr:from>
    <xdr:to>
      <xdr:col>107</xdr:col>
      <xdr:colOff>50800</xdr:colOff>
      <xdr:row>75</xdr:row>
      <xdr:rowOff>62776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72377"/>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55423</xdr:rowOff>
    </xdr:from>
    <xdr:to>
      <xdr:col>102</xdr:col>
      <xdr:colOff>114300</xdr:colOff>
      <xdr:row>75</xdr:row>
      <xdr:rowOff>62776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914173"/>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109245</xdr:rowOff>
    </xdr:from>
    <xdr:to>
      <xdr:col>116</xdr:col>
      <xdr:colOff>114300</xdr:colOff>
      <xdr:row>74</xdr:row>
      <xdr:rowOff>39395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132122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33693</xdr:rowOff>
    </xdr:from>
    <xdr:to>
      <xdr:col>112</xdr:col>
      <xdr:colOff>38100</xdr:colOff>
      <xdr:row>74</xdr:row>
      <xdr:rowOff>135293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151820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9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134277</xdr:rowOff>
    </xdr:from>
    <xdr:to>
      <xdr:col>107</xdr:col>
      <xdr:colOff>101600</xdr:colOff>
      <xdr:row>75</xdr:row>
      <xdr:rowOff>64427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80954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11976</xdr:rowOff>
    </xdr:from>
    <xdr:to>
      <xdr:col>102</xdr:col>
      <xdr:colOff>165100</xdr:colOff>
      <xdr:row>75</xdr:row>
      <xdr:rowOff>113576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130103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4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4623</xdr:rowOff>
    </xdr:from>
    <xdr:to>
      <xdr:col>98</xdr:col>
      <xdr:colOff>38100</xdr:colOff>
      <xdr:row>75</xdr:row>
      <xdr:rowOff>106223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122750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3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69,578</a:t>
          </a:r>
          <a:r>
            <a:rPr kumimoji="1" lang="ja-JP" altLang="en-US" sz="1300">
              <a:latin typeface="ＭＳ Ｐゴシック" panose="020B0600070205080204" pitchFamily="50" charset="-128"/>
              <a:ea typeface="ＭＳ Ｐゴシック" panose="020B0600070205080204" pitchFamily="50" charset="-128"/>
            </a:rPr>
            <a:t>円となっており、会計年度任用職員の勤勉手当支給開始等に伴い、前年度から</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％増加しています。</a:t>
          </a: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126,539</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年度は他団体と同様に、物価高対応・定額減税補足臨時給付金の支給を行ったことにより、前年度から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％増加しています。</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63,856</a:t>
          </a:r>
          <a:r>
            <a:rPr kumimoji="1" lang="ja-JP" altLang="en-US" sz="1300">
              <a:latin typeface="ＭＳ Ｐゴシック" panose="020B0600070205080204" pitchFamily="50" charset="-128"/>
              <a:ea typeface="ＭＳ Ｐゴシック" panose="020B0600070205080204" pitchFamily="50" charset="-128"/>
            </a:rPr>
            <a:t>円となっており、新名神高速道路の開通に合わせたまちづくりの進捗に伴い、前年度から</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％減少し、類似団体平均との差が小さくなっています。</a:t>
          </a:r>
        </a:p>
        <a:p>
          <a:r>
            <a:rPr kumimoji="1" lang="ja-JP" altLang="en-US" sz="1300">
              <a:latin typeface="ＭＳ Ｐゴシック" panose="020B0600070205080204" pitchFamily="50" charset="-128"/>
              <a:ea typeface="ＭＳ Ｐゴシック" panose="020B0600070205080204" pitchFamily="50" charset="-128"/>
            </a:rPr>
            <a:t>　公債費については、大型事業の元金償還が令和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年度から始まったことに伴い、前年度から</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％増加しています。　　</a:t>
          </a:r>
        </a:p>
        <a:p>
          <a:r>
            <a:rPr kumimoji="1" lang="ja-JP" altLang="en-US" sz="1300">
              <a:latin typeface="ＭＳ Ｐゴシック" panose="020B0600070205080204" pitchFamily="50" charset="-128"/>
              <a:ea typeface="ＭＳ Ｐゴシック" panose="020B0600070205080204" pitchFamily="50" charset="-128"/>
            </a:rPr>
            <a:t>　積立金については、財政調整基金への積み立てが増加したこと等に伴い、前年度から</a:t>
          </a:r>
          <a:r>
            <a:rPr kumimoji="1" lang="en-US" altLang="ja-JP" sz="1300">
              <a:latin typeface="ＭＳ Ｐゴシック" panose="020B0600070205080204" pitchFamily="50" charset="-128"/>
              <a:ea typeface="ＭＳ Ｐゴシック" panose="020B0600070205080204" pitchFamily="50" charset="-128"/>
            </a:rPr>
            <a:t>123.3</a:t>
          </a:r>
          <a:r>
            <a:rPr kumimoji="1" lang="ja-JP" altLang="en-US" sz="1300">
              <a:latin typeface="ＭＳ Ｐゴシック" panose="020B0600070205080204" pitchFamily="50" charset="-128"/>
              <a:ea typeface="ＭＳ Ｐゴシック" panose="020B0600070205080204" pitchFamily="50" charset="-128"/>
            </a:rPr>
            <a:t>％増加しています。</a:t>
          </a:r>
        </a:p>
        <a:p>
          <a:r>
            <a:rPr kumimoji="1" lang="ja-JP" altLang="en-US" sz="1300">
              <a:latin typeface="ＭＳ Ｐゴシック" panose="020B0600070205080204" pitchFamily="50" charset="-128"/>
              <a:ea typeface="ＭＳ Ｐゴシック" panose="020B0600070205080204" pitchFamily="50" charset="-128"/>
            </a:rPr>
            <a:t>　今後も緊急性や住民ニーズを的確に把握した事業を厳選し、一人当たりコストの上昇の抑制に努めます。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73,321
72,391
32.71
34,242,716
33,950,562
77,637
16,949,199
39,261,774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44145</xdr:rowOff>
    </xdr:from>
    <xdr:to>
      <xdr:col>24</xdr:col>
      <xdr:colOff>63500</xdr:colOff>
      <xdr:row>35</xdr:row>
      <xdr:rowOff>68377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44895"/>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35001</xdr:rowOff>
    </xdr:from>
    <xdr:to>
      <xdr:col>19</xdr:col>
      <xdr:colOff>177800</xdr:colOff>
      <xdr:row>35</xdr:row>
      <xdr:rowOff>44145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3575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35001</xdr:rowOff>
    </xdr:from>
    <xdr:to>
      <xdr:col>15</xdr:col>
      <xdr:colOff>50800</xdr:colOff>
      <xdr:row>35</xdr:row>
      <xdr:rowOff>46431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357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46431</xdr:rowOff>
    </xdr:from>
    <xdr:to>
      <xdr:col>10</xdr:col>
      <xdr:colOff>114300</xdr:colOff>
      <xdr:row>35</xdr:row>
      <xdr:rowOff>91694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4718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17577</xdr:rowOff>
    </xdr:from>
    <xdr:to>
      <xdr:col>24</xdr:col>
      <xdr:colOff>114300</xdr:colOff>
      <xdr:row>35</xdr:row>
      <xdr:rowOff>119177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167454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164795</xdr:rowOff>
    </xdr:from>
    <xdr:to>
      <xdr:col>20</xdr:col>
      <xdr:colOff>38100</xdr:colOff>
      <xdr:row>35</xdr:row>
      <xdr:rowOff>94945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111472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155651</xdr:rowOff>
    </xdr:from>
    <xdr:to>
      <xdr:col>15</xdr:col>
      <xdr:colOff>101600</xdr:colOff>
      <xdr:row>35</xdr:row>
      <xdr:rowOff>85801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102328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167081</xdr:rowOff>
    </xdr:from>
    <xdr:to>
      <xdr:col>10</xdr:col>
      <xdr:colOff>165100</xdr:colOff>
      <xdr:row>35</xdr:row>
      <xdr:rowOff>97231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113758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40894</xdr:rowOff>
    </xdr:from>
    <xdr:to>
      <xdr:col>6</xdr:col>
      <xdr:colOff>38100</xdr:colOff>
      <xdr:row>35</xdr:row>
      <xdr:rowOff>142494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133621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75529</xdr:rowOff>
    </xdr:from>
    <xdr:to>
      <xdr:col>24</xdr:col>
      <xdr:colOff>63500</xdr:colOff>
      <xdr:row>57</xdr:row>
      <xdr:rowOff>109649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8179"/>
          <a:ext cx="838200" cy="3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27268</xdr:rowOff>
    </xdr:from>
    <xdr:to>
      <xdr:col>19</xdr:col>
      <xdr:colOff>177800</xdr:colOff>
      <xdr:row>57</xdr:row>
      <xdr:rowOff>109649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99918"/>
          <a:ext cx="8890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165074</xdr:rowOff>
    </xdr:from>
    <xdr:to>
      <xdr:col>15</xdr:col>
      <xdr:colOff>50800</xdr:colOff>
      <xdr:row>57</xdr:row>
      <xdr:rowOff>27268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6274"/>
          <a:ext cx="889000" cy="3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83295</xdr:rowOff>
    </xdr:from>
    <xdr:to>
      <xdr:col>10</xdr:col>
      <xdr:colOff>114300</xdr:colOff>
      <xdr:row>56</xdr:row>
      <xdr:rowOff>165074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70145"/>
          <a:ext cx="889000" cy="59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24729</xdr:rowOff>
    </xdr:from>
    <xdr:to>
      <xdr:col>24</xdr:col>
      <xdr:colOff>114300</xdr:colOff>
      <xdr:row>57</xdr:row>
      <xdr:rowOff>126329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58849</xdr:rowOff>
    </xdr:from>
    <xdr:to>
      <xdr:col>20</xdr:col>
      <xdr:colOff>38100</xdr:colOff>
      <xdr:row>57</xdr:row>
      <xdr:rowOff>160449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151576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147918</xdr:rowOff>
    </xdr:from>
    <xdr:to>
      <xdr:col>15</xdr:col>
      <xdr:colOff>101600</xdr:colOff>
      <xdr:row>57</xdr:row>
      <xdr:rowOff>78068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69195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4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114274</xdr:rowOff>
    </xdr:from>
    <xdr:to>
      <xdr:col>10</xdr:col>
      <xdr:colOff>165100</xdr:colOff>
      <xdr:row>57</xdr:row>
      <xdr:rowOff>44424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60951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32495</xdr:rowOff>
    </xdr:from>
    <xdr:to>
      <xdr:col>6</xdr:col>
      <xdr:colOff>38100</xdr:colOff>
      <xdr:row>53</xdr:row>
      <xdr:rowOff>134095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1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150622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9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57623</xdr:rowOff>
    </xdr:from>
    <xdr:to>
      <xdr:col>24</xdr:col>
      <xdr:colOff>63500</xdr:colOff>
      <xdr:row>77</xdr:row>
      <xdr:rowOff>30073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7823"/>
          <a:ext cx="838200" cy="1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30073</xdr:rowOff>
    </xdr:from>
    <xdr:to>
      <xdr:col>19</xdr:col>
      <xdr:colOff>177800</xdr:colOff>
      <xdr:row>77</xdr:row>
      <xdr:rowOff>134469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31723"/>
          <a:ext cx="889000" cy="10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21560</xdr:rowOff>
    </xdr:from>
    <xdr:to>
      <xdr:col>15</xdr:col>
      <xdr:colOff>50800</xdr:colOff>
      <xdr:row>77</xdr:row>
      <xdr:rowOff>134469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3210"/>
          <a:ext cx="889000" cy="1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21560</xdr:rowOff>
    </xdr:from>
    <xdr:to>
      <xdr:col>10</xdr:col>
      <xdr:colOff>114300</xdr:colOff>
      <xdr:row>78</xdr:row>
      <xdr:rowOff>117334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3210"/>
          <a:ext cx="889000" cy="26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6823</xdr:rowOff>
    </xdr:from>
    <xdr:to>
      <xdr:col>24</xdr:col>
      <xdr:colOff>114300</xdr:colOff>
      <xdr:row>76</xdr:row>
      <xdr:rowOff>108423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156700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150723</xdr:rowOff>
    </xdr:from>
    <xdr:to>
      <xdr:col>20</xdr:col>
      <xdr:colOff>38100</xdr:colOff>
      <xdr:row>77</xdr:row>
      <xdr:rowOff>80873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72000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83669</xdr:rowOff>
    </xdr:from>
    <xdr:to>
      <xdr:col>15</xdr:col>
      <xdr:colOff>101600</xdr:colOff>
      <xdr:row>78</xdr:row>
      <xdr:rowOff>13819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142210</xdr:rowOff>
    </xdr:from>
    <xdr:to>
      <xdr:col>10</xdr:col>
      <xdr:colOff>165100</xdr:colOff>
      <xdr:row>77</xdr:row>
      <xdr:rowOff>72360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63487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66534</xdr:rowOff>
    </xdr:from>
    <xdr:to>
      <xdr:col>6</xdr:col>
      <xdr:colOff>38100</xdr:colOff>
      <xdr:row>78</xdr:row>
      <xdr:rowOff>168134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159261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3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106054</xdr:rowOff>
    </xdr:from>
    <xdr:to>
      <xdr:col>24</xdr:col>
      <xdr:colOff>63500</xdr:colOff>
      <xdr:row>98</xdr:row>
      <xdr:rowOff>116573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8154"/>
          <a:ext cx="838200" cy="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101250</xdr:rowOff>
    </xdr:from>
    <xdr:to>
      <xdr:col>19</xdr:col>
      <xdr:colOff>177800</xdr:colOff>
      <xdr:row>98</xdr:row>
      <xdr:rowOff>106054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03350"/>
          <a:ext cx="88900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101250</xdr:rowOff>
    </xdr:from>
    <xdr:to>
      <xdr:col>15</xdr:col>
      <xdr:colOff>50800</xdr:colOff>
      <xdr:row>98</xdr:row>
      <xdr:rowOff>105608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3350"/>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105608</xdr:rowOff>
    </xdr:from>
    <xdr:to>
      <xdr:col>10</xdr:col>
      <xdr:colOff>114300</xdr:colOff>
      <xdr:row>98</xdr:row>
      <xdr:rowOff>135795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7708"/>
          <a:ext cx="889000" cy="3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65773</xdr:rowOff>
    </xdr:from>
    <xdr:to>
      <xdr:col>24</xdr:col>
      <xdr:colOff>114300</xdr:colOff>
      <xdr:row>98</xdr:row>
      <xdr:rowOff>167373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152150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8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55254</xdr:rowOff>
    </xdr:from>
    <xdr:to>
      <xdr:col>20</xdr:col>
      <xdr:colOff>38100</xdr:colOff>
      <xdr:row>98</xdr:row>
      <xdr:rowOff>156854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147981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50450</xdr:rowOff>
    </xdr:from>
    <xdr:to>
      <xdr:col>15</xdr:col>
      <xdr:colOff>101600</xdr:colOff>
      <xdr:row>98</xdr:row>
      <xdr:rowOff>152050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143177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54808</xdr:rowOff>
    </xdr:from>
    <xdr:to>
      <xdr:col>10</xdr:col>
      <xdr:colOff>165100</xdr:colOff>
      <xdr:row>98</xdr:row>
      <xdr:rowOff>156408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147535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84995</xdr:rowOff>
    </xdr:from>
    <xdr:to>
      <xdr:col>6</xdr:col>
      <xdr:colOff>38100</xdr:colOff>
      <xdr:row>99</xdr:row>
      <xdr:rowOff>15145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7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154051</xdr:rowOff>
    </xdr:from>
    <xdr:to>
      <xdr:col>55</xdr:col>
      <xdr:colOff>0</xdr:colOff>
      <xdr:row>38</xdr:row>
      <xdr:rowOff>157226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69151"/>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157226</xdr:rowOff>
    </xdr:from>
    <xdr:to>
      <xdr:col>50</xdr:col>
      <xdr:colOff>114300</xdr:colOff>
      <xdr:row>38</xdr:row>
      <xdr:rowOff>164719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72326"/>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163195</xdr:rowOff>
    </xdr:from>
    <xdr:to>
      <xdr:col>45</xdr:col>
      <xdr:colOff>177800</xdr:colOff>
      <xdr:row>38</xdr:row>
      <xdr:rowOff>164719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782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163195</xdr:rowOff>
    </xdr:from>
    <xdr:to>
      <xdr:col>41</xdr:col>
      <xdr:colOff>50800</xdr:colOff>
      <xdr:row>38</xdr:row>
      <xdr:rowOff>165100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82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103251</xdr:rowOff>
    </xdr:from>
    <xdr:to>
      <xdr:col>55</xdr:col>
      <xdr:colOff>50800</xdr:colOff>
      <xdr:row>39</xdr:row>
      <xdr:rowOff>33401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106426</xdr:rowOff>
    </xdr:from>
    <xdr:to>
      <xdr:col>50</xdr:col>
      <xdr:colOff>165100</xdr:colOff>
      <xdr:row>39</xdr:row>
      <xdr:rowOff>36576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27703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113919</xdr:rowOff>
    </xdr:from>
    <xdr:to>
      <xdr:col>46</xdr:col>
      <xdr:colOff>38100</xdr:colOff>
      <xdr:row>39</xdr:row>
      <xdr:rowOff>44069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35196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112395</xdr:rowOff>
    </xdr:from>
    <xdr:to>
      <xdr:col>41</xdr:col>
      <xdr:colOff>101600</xdr:colOff>
      <xdr:row>39</xdr:row>
      <xdr:rowOff>42545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33672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114300</xdr:rowOff>
    </xdr:from>
    <xdr:to>
      <xdr:col>36</xdr:col>
      <xdr:colOff>165100</xdr:colOff>
      <xdr:row>39</xdr:row>
      <xdr:rowOff>44450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35577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2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146596</xdr:rowOff>
    </xdr:from>
    <xdr:to>
      <xdr:col>55</xdr:col>
      <xdr:colOff>0</xdr:colOff>
      <xdr:row>58</xdr:row>
      <xdr:rowOff>152578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90696"/>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141795</xdr:rowOff>
    </xdr:from>
    <xdr:to>
      <xdr:col>50</xdr:col>
      <xdr:colOff>114300</xdr:colOff>
      <xdr:row>58</xdr:row>
      <xdr:rowOff>152578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85895"/>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140157</xdr:rowOff>
    </xdr:from>
    <xdr:to>
      <xdr:col>45</xdr:col>
      <xdr:colOff>177800</xdr:colOff>
      <xdr:row>58</xdr:row>
      <xdr:rowOff>141795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84257"/>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140157</xdr:rowOff>
    </xdr:from>
    <xdr:to>
      <xdr:col>41</xdr:col>
      <xdr:colOff>50800</xdr:colOff>
      <xdr:row>58</xdr:row>
      <xdr:rowOff>153226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84257"/>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95796</xdr:rowOff>
    </xdr:from>
    <xdr:to>
      <xdr:col>55</xdr:col>
      <xdr:colOff>50800</xdr:colOff>
      <xdr:row>59</xdr:row>
      <xdr:rowOff>25946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10723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5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101778</xdr:rowOff>
    </xdr:from>
    <xdr:to>
      <xdr:col>50</xdr:col>
      <xdr:colOff>165100</xdr:colOff>
      <xdr:row>59</xdr:row>
      <xdr:rowOff>31928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23055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90995</xdr:rowOff>
    </xdr:from>
    <xdr:to>
      <xdr:col>46</xdr:col>
      <xdr:colOff>38100</xdr:colOff>
      <xdr:row>59</xdr:row>
      <xdr:rowOff>21145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12272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2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89357</xdr:rowOff>
    </xdr:from>
    <xdr:to>
      <xdr:col>41</xdr:col>
      <xdr:colOff>101600</xdr:colOff>
      <xdr:row>59</xdr:row>
      <xdr:rowOff>19507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10634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102426</xdr:rowOff>
    </xdr:from>
    <xdr:to>
      <xdr:col>36</xdr:col>
      <xdr:colOff>165100</xdr:colOff>
      <xdr:row>59</xdr:row>
      <xdr:rowOff>32576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4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23703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76454</xdr:rowOff>
    </xdr:from>
    <xdr:to>
      <xdr:col>55</xdr:col>
      <xdr:colOff>0</xdr:colOff>
      <xdr:row>77</xdr:row>
      <xdr:rowOff>160807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78104"/>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9092</xdr:rowOff>
    </xdr:from>
    <xdr:to>
      <xdr:col>50</xdr:col>
      <xdr:colOff>114300</xdr:colOff>
      <xdr:row>77</xdr:row>
      <xdr:rowOff>160807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10742"/>
          <a:ext cx="889000" cy="15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9092</xdr:rowOff>
    </xdr:from>
    <xdr:to>
      <xdr:col>45</xdr:col>
      <xdr:colOff>177800</xdr:colOff>
      <xdr:row>77</xdr:row>
      <xdr:rowOff>45135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10742"/>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155930</xdr:rowOff>
    </xdr:from>
    <xdr:to>
      <xdr:col>41</xdr:col>
      <xdr:colOff>50800</xdr:colOff>
      <xdr:row>77</xdr:row>
      <xdr:rowOff>45135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86130"/>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25654</xdr:rowOff>
    </xdr:from>
    <xdr:to>
      <xdr:col>55</xdr:col>
      <xdr:colOff>50800</xdr:colOff>
      <xdr:row>77</xdr:row>
      <xdr:rowOff>127254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2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48531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7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110007</xdr:rowOff>
    </xdr:from>
    <xdr:to>
      <xdr:col>50</xdr:col>
      <xdr:colOff>165100</xdr:colOff>
      <xdr:row>78</xdr:row>
      <xdr:rowOff>40157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31284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129742</xdr:rowOff>
    </xdr:from>
    <xdr:to>
      <xdr:col>46</xdr:col>
      <xdr:colOff>38100</xdr:colOff>
      <xdr:row>77</xdr:row>
      <xdr:rowOff>59892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51019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5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165785</xdr:rowOff>
    </xdr:from>
    <xdr:to>
      <xdr:col>41</xdr:col>
      <xdr:colOff>101600</xdr:colOff>
      <xdr:row>77</xdr:row>
      <xdr:rowOff>95935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87062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28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105130</xdr:rowOff>
    </xdr:from>
    <xdr:to>
      <xdr:col>36</xdr:col>
      <xdr:colOff>165100</xdr:colOff>
      <xdr:row>77</xdr:row>
      <xdr:rowOff>35280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26407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164864</xdr:rowOff>
    </xdr:from>
    <xdr:to>
      <xdr:col>55</xdr:col>
      <xdr:colOff>0</xdr:colOff>
      <xdr:row>94</xdr:row>
      <xdr:rowOff>73806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766814"/>
          <a:ext cx="838200" cy="4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164864</xdr:rowOff>
    </xdr:from>
    <xdr:to>
      <xdr:col>50</xdr:col>
      <xdr:colOff>114300</xdr:colOff>
      <xdr:row>93</xdr:row>
      <xdr:rowOff>84493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766814"/>
          <a:ext cx="889000" cy="26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84493</xdr:rowOff>
    </xdr:from>
    <xdr:to>
      <xdr:col>45</xdr:col>
      <xdr:colOff>177800</xdr:colOff>
      <xdr:row>93</xdr:row>
      <xdr:rowOff>104744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29343"/>
          <a:ext cx="889000" cy="2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104744</xdr:rowOff>
    </xdr:from>
    <xdr:to>
      <xdr:col>41</xdr:col>
      <xdr:colOff>50800</xdr:colOff>
      <xdr:row>96</xdr:row>
      <xdr:rowOff>76016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049594"/>
          <a:ext cx="889000" cy="48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23006</xdr:rowOff>
    </xdr:from>
    <xdr:to>
      <xdr:col>55</xdr:col>
      <xdr:colOff>50800</xdr:colOff>
      <xdr:row>94</xdr:row>
      <xdr:rowOff>124606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1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45883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9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114064</xdr:rowOff>
    </xdr:from>
    <xdr:to>
      <xdr:col>50</xdr:col>
      <xdr:colOff>165100</xdr:colOff>
      <xdr:row>92</xdr:row>
      <xdr:rowOff>44214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60741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4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33693</xdr:rowOff>
    </xdr:from>
    <xdr:to>
      <xdr:col>46</xdr:col>
      <xdr:colOff>38100</xdr:colOff>
      <xdr:row>93</xdr:row>
      <xdr:rowOff>135293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151820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53944</xdr:rowOff>
    </xdr:from>
    <xdr:to>
      <xdr:col>41</xdr:col>
      <xdr:colOff>101600</xdr:colOff>
      <xdr:row>93</xdr:row>
      <xdr:rowOff>155544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9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77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25216</xdr:rowOff>
    </xdr:from>
    <xdr:to>
      <xdr:col>36</xdr:col>
      <xdr:colOff>165100</xdr:colOff>
      <xdr:row>96</xdr:row>
      <xdr:rowOff>126816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143343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5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76073</xdr:rowOff>
    </xdr:from>
    <xdr:to>
      <xdr:col>85</xdr:col>
      <xdr:colOff>127000</xdr:colOff>
      <xdr:row>37</xdr:row>
      <xdr:rowOff>128899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19723"/>
          <a:ext cx="838200" cy="5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128899</xdr:rowOff>
    </xdr:from>
    <xdr:to>
      <xdr:col>81</xdr:col>
      <xdr:colOff>50800</xdr:colOff>
      <xdr:row>37</xdr:row>
      <xdr:rowOff>151340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2549"/>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151340</xdr:rowOff>
    </xdr:from>
    <xdr:to>
      <xdr:col>76</xdr:col>
      <xdr:colOff>114300</xdr:colOff>
      <xdr:row>37</xdr:row>
      <xdr:rowOff>166980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4990"/>
          <a:ext cx="889000" cy="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80416</xdr:rowOff>
    </xdr:from>
    <xdr:to>
      <xdr:col>71</xdr:col>
      <xdr:colOff>177800</xdr:colOff>
      <xdr:row>37</xdr:row>
      <xdr:rowOff>166980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24066"/>
          <a:ext cx="889000" cy="8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25273</xdr:rowOff>
    </xdr:from>
    <xdr:to>
      <xdr:col>85</xdr:col>
      <xdr:colOff>177800</xdr:colOff>
      <xdr:row>37</xdr:row>
      <xdr:rowOff>126873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78099</xdr:rowOff>
    </xdr:from>
    <xdr:to>
      <xdr:col>81</xdr:col>
      <xdr:colOff>101600</xdr:colOff>
      <xdr:row>38</xdr:row>
      <xdr:rowOff>8249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170825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100540</xdr:rowOff>
    </xdr:from>
    <xdr:to>
      <xdr:col>76</xdr:col>
      <xdr:colOff>165100</xdr:colOff>
      <xdr:row>38</xdr:row>
      <xdr:rowOff>30690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21817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116180</xdr:rowOff>
    </xdr:from>
    <xdr:to>
      <xdr:col>72</xdr:col>
      <xdr:colOff>38100</xdr:colOff>
      <xdr:row>38</xdr:row>
      <xdr:rowOff>46330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37457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29616</xdr:rowOff>
    </xdr:from>
    <xdr:to>
      <xdr:col>67</xdr:col>
      <xdr:colOff>101600</xdr:colOff>
      <xdr:row>37</xdr:row>
      <xdr:rowOff>131216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147743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22403</xdr:rowOff>
    </xdr:from>
    <xdr:to>
      <xdr:col>85</xdr:col>
      <xdr:colOff>127000</xdr:colOff>
      <xdr:row>58</xdr:row>
      <xdr:rowOff>93815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66503"/>
          <a:ext cx="838200" cy="7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89598</xdr:rowOff>
    </xdr:from>
    <xdr:to>
      <xdr:col>81</xdr:col>
      <xdr:colOff>50800</xdr:colOff>
      <xdr:row>58</xdr:row>
      <xdr:rowOff>93815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33698"/>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89598</xdr:rowOff>
    </xdr:from>
    <xdr:to>
      <xdr:col>76</xdr:col>
      <xdr:colOff>114300</xdr:colOff>
      <xdr:row>58</xdr:row>
      <xdr:rowOff>131369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33698"/>
          <a:ext cx="889000" cy="4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30214</xdr:rowOff>
    </xdr:from>
    <xdr:to>
      <xdr:col>71</xdr:col>
      <xdr:colOff>177800</xdr:colOff>
      <xdr:row>58</xdr:row>
      <xdr:rowOff>131369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74314"/>
          <a:ext cx="889000" cy="10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143053</xdr:rowOff>
    </xdr:from>
    <xdr:to>
      <xdr:col>85</xdr:col>
      <xdr:colOff>177800</xdr:colOff>
      <xdr:row>58</xdr:row>
      <xdr:rowOff>73203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121480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43015</xdr:rowOff>
    </xdr:from>
    <xdr:to>
      <xdr:col>81</xdr:col>
      <xdr:colOff>101600</xdr:colOff>
      <xdr:row>58</xdr:row>
      <xdr:rowOff>144615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135742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38798</xdr:rowOff>
    </xdr:from>
    <xdr:to>
      <xdr:col>76</xdr:col>
      <xdr:colOff>165100</xdr:colOff>
      <xdr:row>58</xdr:row>
      <xdr:rowOff>140398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131525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80569</xdr:rowOff>
    </xdr:from>
    <xdr:to>
      <xdr:col>72</xdr:col>
      <xdr:colOff>38100</xdr:colOff>
      <xdr:row>59</xdr:row>
      <xdr:rowOff>10719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1846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1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150864</xdr:rowOff>
    </xdr:from>
    <xdr:to>
      <xdr:col>67</xdr:col>
      <xdr:colOff>101600</xdr:colOff>
      <xdr:row>58</xdr:row>
      <xdr:rowOff>81014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72141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97833</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2383"/>
          <a:ext cx="8382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97833</xdr:rowOff>
    </xdr:from>
    <xdr:to>
      <xdr:col>81</xdr:col>
      <xdr:colOff>50800</xdr:colOff>
      <xdr:row>79</xdr:row>
      <xdr:rowOff>98671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4238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98671</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3221"/>
          <a:ext cx="8890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47033</xdr:rowOff>
    </xdr:from>
    <xdr:to>
      <xdr:col>81</xdr:col>
      <xdr:colOff>101600</xdr:colOff>
      <xdr:row>79</xdr:row>
      <xdr:rowOff>148633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139760</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68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47871</xdr:rowOff>
    </xdr:from>
    <xdr:to>
      <xdr:col>76</xdr:col>
      <xdr:colOff>165100</xdr:colOff>
      <xdr:row>79</xdr:row>
      <xdr:rowOff>149471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140598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51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150710</xdr:rowOff>
    </xdr:from>
    <xdr:to>
      <xdr:col>85</xdr:col>
      <xdr:colOff>127000</xdr:colOff>
      <xdr:row>96</xdr:row>
      <xdr:rowOff>10985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38460"/>
          <a:ext cx="838200" cy="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10985</xdr:rowOff>
    </xdr:from>
    <xdr:to>
      <xdr:col>81</xdr:col>
      <xdr:colOff>50800</xdr:colOff>
      <xdr:row>96</xdr:row>
      <xdr:rowOff>42481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70185"/>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42481</xdr:rowOff>
    </xdr:from>
    <xdr:to>
      <xdr:col>76</xdr:col>
      <xdr:colOff>114300</xdr:colOff>
      <xdr:row>96</xdr:row>
      <xdr:rowOff>84925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01681"/>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44386</xdr:rowOff>
    </xdr:from>
    <xdr:to>
      <xdr:col>71</xdr:col>
      <xdr:colOff>177800</xdr:colOff>
      <xdr:row>96</xdr:row>
      <xdr:rowOff>84925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332136"/>
          <a:ext cx="889000" cy="2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99910</xdr:rowOff>
    </xdr:from>
    <xdr:to>
      <xdr:col>85</xdr:col>
      <xdr:colOff>177800</xdr:colOff>
      <xdr:row>96</xdr:row>
      <xdr:rowOff>30060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122787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131635</xdr:rowOff>
    </xdr:from>
    <xdr:to>
      <xdr:col>81</xdr:col>
      <xdr:colOff>101600</xdr:colOff>
      <xdr:row>96</xdr:row>
      <xdr:rowOff>61785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78312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163131</xdr:rowOff>
    </xdr:from>
    <xdr:to>
      <xdr:col>76</xdr:col>
      <xdr:colOff>165100</xdr:colOff>
      <xdr:row>96</xdr:row>
      <xdr:rowOff>93281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109808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34125</xdr:rowOff>
    </xdr:from>
    <xdr:to>
      <xdr:col>72</xdr:col>
      <xdr:colOff>38100</xdr:colOff>
      <xdr:row>96</xdr:row>
      <xdr:rowOff>135725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152252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6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165036</xdr:rowOff>
    </xdr:from>
    <xdr:to>
      <xdr:col>67</xdr:col>
      <xdr:colOff>101600</xdr:colOff>
      <xdr:row>95</xdr:row>
      <xdr:rowOff>95186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111713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139517</xdr:rowOff>
    </xdr:from>
    <xdr:to>
      <xdr:col>116</xdr:col>
      <xdr:colOff>63500</xdr:colOff>
      <xdr:row>38</xdr:row>
      <xdr:rowOff>139563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323300" y="6654617"/>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139563</xdr:rowOff>
    </xdr:from>
    <xdr:to>
      <xdr:col>111</xdr:col>
      <xdr:colOff>177800</xdr:colOff>
      <xdr:row>38</xdr:row>
      <xdr:rowOff>139563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139517</xdr:rowOff>
    </xdr:from>
    <xdr:to>
      <xdr:col>107</xdr:col>
      <xdr:colOff>50800</xdr:colOff>
      <xdr:row>38</xdr:row>
      <xdr:rowOff>139563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61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139426</xdr:rowOff>
    </xdr:from>
    <xdr:to>
      <xdr:col>102</xdr:col>
      <xdr:colOff>114300</xdr:colOff>
      <xdr:row>38</xdr:row>
      <xdr:rowOff>139517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52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88717</xdr:rowOff>
    </xdr:from>
    <xdr:to>
      <xdr:col>116</xdr:col>
      <xdr:colOff>114300</xdr:colOff>
      <xdr:row>39</xdr:row>
      <xdr:rowOff>18867</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88763</xdr:rowOff>
    </xdr:from>
    <xdr:to>
      <xdr:col>112</xdr:col>
      <xdr:colOff>38100</xdr:colOff>
      <xdr:row>39</xdr:row>
      <xdr:rowOff>18913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10040</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88763</xdr:rowOff>
    </xdr:from>
    <xdr:to>
      <xdr:col>107</xdr:col>
      <xdr:colOff>101600</xdr:colOff>
      <xdr:row>39</xdr:row>
      <xdr:rowOff>18913</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10040</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88717</xdr:rowOff>
    </xdr:from>
    <xdr:to>
      <xdr:col>102</xdr:col>
      <xdr:colOff>165100</xdr:colOff>
      <xdr:row>39</xdr:row>
      <xdr:rowOff>18867</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9994</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88626</xdr:rowOff>
    </xdr:from>
    <xdr:to>
      <xdr:col>98</xdr:col>
      <xdr:colOff>38100</xdr:colOff>
      <xdr:row>39</xdr:row>
      <xdr:rowOff>18776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9903</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56,075</a:t>
          </a:r>
          <a:r>
            <a:rPr kumimoji="1" lang="ja-JP" altLang="en-US" sz="1300">
              <a:latin typeface="ＭＳ Ｐゴシック" panose="020B0600070205080204" pitchFamily="50" charset="-128"/>
              <a:ea typeface="ＭＳ Ｐゴシック" panose="020B0600070205080204" pitchFamily="50" charset="-128"/>
            </a:rPr>
            <a:t>円となっており、財政調整基金への積み立てが増加したこと等により、前年度から</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％増加しています。</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196,476</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年度は他団体と同様に、物価高対応・定額減税補足臨時給付金の支給を行ったことにより、前年度から</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％増加しています。</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63,459</a:t>
          </a:r>
          <a:r>
            <a:rPr kumimoji="1" lang="ja-JP" altLang="en-US" sz="1300">
              <a:latin typeface="ＭＳ Ｐゴシック" panose="020B0600070205080204" pitchFamily="50" charset="-128"/>
              <a:ea typeface="ＭＳ Ｐゴシック" panose="020B0600070205080204" pitchFamily="50" charset="-128"/>
            </a:rPr>
            <a:t>円となっており、新名神高速道路に合わせたまちづくりの進捗に伴い、前年度から</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％減少しています。</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45,633</a:t>
          </a:r>
          <a:r>
            <a:rPr kumimoji="1" lang="ja-JP" altLang="en-US" sz="1300">
              <a:latin typeface="ＭＳ Ｐゴシック" panose="020B0600070205080204" pitchFamily="50" charset="-128"/>
              <a:ea typeface="ＭＳ Ｐゴシック" panose="020B0600070205080204" pitchFamily="50" charset="-128"/>
            </a:rPr>
            <a:t>円となっており、新たなまちづくりに向けた整備等により、前年度から</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％増加しています。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本市においては、年度末に基金繰入額を調整し、黒字額を調整しているため、実質収支比率は前年度と同程度の水準となっています。</a:t>
          </a:r>
        </a:p>
        <a:p>
          <a:r>
            <a:rPr kumimoji="1" lang="ja-JP" altLang="en-US" sz="1400">
              <a:latin typeface="ＭＳ ゴシック" pitchFamily="49" charset="-128"/>
              <a:ea typeface="ＭＳ ゴシック" pitchFamily="49" charset="-128"/>
            </a:rPr>
            <a:t>　今後も、実質黒字の確保を第一義としながら、財政調整基金の増加に努めます。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各会計単位の収支では、すべての会計で黒字または収支均衡となっているため、連結実質赤字比率には該当しません。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34242716</v>
      </c>
      <c r="BO4" s="358"/>
      <c r="BP4" s="358"/>
      <c r="BQ4" s="358"/>
      <c r="BR4" s="358"/>
      <c r="BS4" s="358"/>
      <c r="BT4" s="358"/>
      <c r="BU4" s="359"/>
      <c r="BV4" s="357">
        <v>34059830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0.5</v>
      </c>
      <c r="CU4" s="364"/>
      <c r="CV4" s="364"/>
      <c r="CW4" s="364"/>
      <c r="CX4" s="364"/>
      <c r="CY4" s="364"/>
      <c r="CZ4" s="364"/>
      <c r="DA4" s="365"/>
      <c r="DB4" s="363">
        <v>0.5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33950562</v>
      </c>
      <c r="BO5" s="395"/>
      <c r="BP5" s="395"/>
      <c r="BQ5" s="395"/>
      <c r="BR5" s="395"/>
      <c r="BS5" s="395"/>
      <c r="BT5" s="395"/>
      <c r="BU5" s="396"/>
      <c r="BV5" s="394">
        <v>33604062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99.9</v>
      </c>
      <c r="CU5" s="392"/>
      <c r="CV5" s="392"/>
      <c r="CW5" s="392"/>
      <c r="CX5" s="392"/>
      <c r="CY5" s="392"/>
      <c r="CZ5" s="392"/>
      <c r="DA5" s="393"/>
      <c r="DB5" s="391">
        <v>98.9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292154</v>
      </c>
      <c r="BO6" s="395"/>
      <c r="BP6" s="395"/>
      <c r="BQ6" s="395"/>
      <c r="BR6" s="395"/>
      <c r="BS6" s="395"/>
      <c r="BT6" s="395"/>
      <c r="BU6" s="396"/>
      <c r="BV6" s="394">
        <v>455768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100.3</v>
      </c>
      <c r="CU6" s="432"/>
      <c r="CV6" s="432"/>
      <c r="CW6" s="432"/>
      <c r="CX6" s="432"/>
      <c r="CY6" s="432"/>
      <c r="CZ6" s="432"/>
      <c r="DA6" s="433"/>
      <c r="DB6" s="431">
        <v>99.8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214517</v>
      </c>
      <c r="BO7" s="395"/>
      <c r="BP7" s="395"/>
      <c r="BQ7" s="395"/>
      <c r="BR7" s="395"/>
      <c r="BS7" s="395"/>
      <c r="BT7" s="395"/>
      <c r="BU7" s="396"/>
      <c r="BV7" s="394">
        <v>379273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16949199</v>
      </c>
      <c r="CU7" s="395"/>
      <c r="CV7" s="395"/>
      <c r="CW7" s="395"/>
      <c r="CX7" s="395"/>
      <c r="CY7" s="395"/>
      <c r="CZ7" s="395"/>
      <c r="DA7" s="396"/>
      <c r="DB7" s="394">
        <v>16697372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77637</v>
      </c>
      <c r="BO8" s="395"/>
      <c r="BP8" s="395"/>
      <c r="BQ8" s="395"/>
      <c r="BR8" s="395"/>
      <c r="BS8" s="395"/>
      <c r="BT8" s="395"/>
      <c r="BU8" s="396"/>
      <c r="BV8" s="394">
        <v>76495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0.59</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74607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1142</v>
      </c>
      <c r="BO9" s="395"/>
      <c r="BP9" s="395"/>
      <c r="BQ9" s="395"/>
      <c r="BR9" s="395"/>
      <c r="BS9" s="395"/>
      <c r="BT9" s="395"/>
      <c r="BU9" s="396"/>
      <c r="BV9" s="394">
        <v>987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15.2</v>
      </c>
      <c r="CU9" s="392"/>
      <c r="CV9" s="392"/>
      <c r="CW9" s="392"/>
      <c r="CX9" s="392"/>
      <c r="CY9" s="392"/>
      <c r="CZ9" s="392"/>
      <c r="DA9" s="393"/>
      <c r="DB9" s="391">
        <v>15.5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76869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326946</v>
      </c>
      <c r="BO10" s="395"/>
      <c r="BP10" s="395"/>
      <c r="BQ10" s="395"/>
      <c r="BR10" s="395"/>
      <c r="BS10" s="395"/>
      <c r="BT10" s="395"/>
      <c r="BU10" s="396"/>
      <c r="BV10" s="394">
        <v>75158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73321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329000</v>
      </c>
      <c r="BO12" s="395"/>
      <c r="BP12" s="395"/>
      <c r="BQ12" s="395"/>
      <c r="BR12" s="395"/>
      <c r="BS12" s="395"/>
      <c r="BT12" s="395"/>
      <c r="BU12" s="396"/>
      <c r="BV12" s="394">
        <v>113000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72391</v>
      </c>
      <c r="S13" s="479"/>
      <c r="T13" s="479"/>
      <c r="U13" s="479"/>
      <c r="V13" s="480"/>
      <c r="W13" s="410" t="s">
        <v>131</v>
      </c>
      <c r="X13" s="411"/>
      <c r="Y13" s="411"/>
      <c r="Z13" s="411"/>
      <c r="AA13" s="411"/>
      <c r="AB13" s="401"/>
      <c r="AC13" s="445">
        <v>573</v>
      </c>
      <c r="AD13" s="446"/>
      <c r="AE13" s="446"/>
      <c r="AF13" s="446"/>
      <c r="AG13" s="488"/>
      <c r="AH13" s="445">
        <v>586</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-912</v>
      </c>
      <c r="BO13" s="395"/>
      <c r="BP13" s="395"/>
      <c r="BQ13" s="395"/>
      <c r="BR13" s="395"/>
      <c r="BS13" s="395"/>
      <c r="BT13" s="395"/>
      <c r="BU13" s="396"/>
      <c r="BV13" s="394">
        <v>-36855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12.2</v>
      </c>
      <c r="CU13" s="392"/>
      <c r="CV13" s="392"/>
      <c r="CW13" s="392"/>
      <c r="CX13" s="392"/>
      <c r="CY13" s="392"/>
      <c r="CZ13" s="392"/>
      <c r="DA13" s="393"/>
      <c r="DB13" s="391">
        <v>10.8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74031</v>
      </c>
      <c r="S14" s="479"/>
      <c r="T14" s="479"/>
      <c r="U14" s="479"/>
      <c r="V14" s="480"/>
      <c r="W14" s="384"/>
      <c r="X14" s="385"/>
      <c r="Y14" s="385"/>
      <c r="Z14" s="385"/>
      <c r="AA14" s="385"/>
      <c r="AB14" s="374"/>
      <c r="AC14" s="481">
        <v>1.9</v>
      </c>
      <c r="AD14" s="482"/>
      <c r="AE14" s="482"/>
      <c r="AF14" s="482"/>
      <c r="AG14" s="483"/>
      <c r="AH14" s="481">
        <v>1.8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113.9</v>
      </c>
      <c r="CU14" s="493"/>
      <c r="CV14" s="493"/>
      <c r="CW14" s="493"/>
      <c r="CX14" s="493"/>
      <c r="CY14" s="493"/>
      <c r="CZ14" s="493"/>
      <c r="DA14" s="494"/>
      <c r="DB14" s="492">
        <v>116.7</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73174</v>
      </c>
      <c r="S15" s="479"/>
      <c r="T15" s="479"/>
      <c r="U15" s="479"/>
      <c r="V15" s="480"/>
      <c r="W15" s="410" t="s">
        <v>137</v>
      </c>
      <c r="X15" s="411"/>
      <c r="Y15" s="411"/>
      <c r="Z15" s="411"/>
      <c r="AA15" s="411"/>
      <c r="AB15" s="401"/>
      <c r="AC15" s="445">
        <v>7904</v>
      </c>
      <c r="AD15" s="446"/>
      <c r="AE15" s="446"/>
      <c r="AF15" s="446"/>
      <c r="AG15" s="488"/>
      <c r="AH15" s="445">
        <v>8876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8485230</v>
      </c>
      <c r="BO15" s="358"/>
      <c r="BP15" s="358"/>
      <c r="BQ15" s="358"/>
      <c r="BR15" s="358"/>
      <c r="BS15" s="358"/>
      <c r="BT15" s="358"/>
      <c r="BU15" s="359"/>
      <c r="BV15" s="357">
        <v>8470432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25.7</v>
      </c>
      <c r="AD16" s="482"/>
      <c r="AE16" s="482"/>
      <c r="AF16" s="482"/>
      <c r="AG16" s="483"/>
      <c r="AH16" s="481">
        <v>27.2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14672546</v>
      </c>
      <c r="BO16" s="395"/>
      <c r="BP16" s="395"/>
      <c r="BQ16" s="395"/>
      <c r="BR16" s="395"/>
      <c r="BS16" s="395"/>
      <c r="BT16" s="395"/>
      <c r="BU16" s="396"/>
      <c r="BV16" s="394">
        <v>14344184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22261</v>
      </c>
      <c r="AD17" s="446"/>
      <c r="AE17" s="446"/>
      <c r="AF17" s="446"/>
      <c r="AG17" s="488"/>
      <c r="AH17" s="445">
        <v>23127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10688384</v>
      </c>
      <c r="BO17" s="395"/>
      <c r="BP17" s="395"/>
      <c r="BQ17" s="395"/>
      <c r="BR17" s="395"/>
      <c r="BS17" s="395"/>
      <c r="BT17" s="395"/>
      <c r="BU17" s="396"/>
      <c r="BV17" s="394">
        <v>10665267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32.71</v>
      </c>
      <c r="M18" s="518"/>
      <c r="N18" s="518"/>
      <c r="O18" s="518"/>
      <c r="P18" s="518"/>
      <c r="Q18" s="518"/>
      <c r="R18" s="519"/>
      <c r="S18" s="519"/>
      <c r="T18" s="519"/>
      <c r="U18" s="519"/>
      <c r="V18" s="520"/>
      <c r="W18" s="412"/>
      <c r="X18" s="413"/>
      <c r="Y18" s="413"/>
      <c r="Z18" s="413"/>
      <c r="AA18" s="413"/>
      <c r="AB18" s="404"/>
      <c r="AC18" s="521">
        <v>72.400000000000006</v>
      </c>
      <c r="AD18" s="522"/>
      <c r="AE18" s="522"/>
      <c r="AF18" s="522"/>
      <c r="AG18" s="523"/>
      <c r="AH18" s="521">
        <v>71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17527560</v>
      </c>
      <c r="BO18" s="395"/>
      <c r="BP18" s="395"/>
      <c r="BQ18" s="395"/>
      <c r="BR18" s="395"/>
      <c r="BS18" s="395"/>
      <c r="BT18" s="395"/>
      <c r="BU18" s="396"/>
      <c r="BV18" s="394">
        <v>16857826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2281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22036607</v>
      </c>
      <c r="BO19" s="395"/>
      <c r="BP19" s="395"/>
      <c r="BQ19" s="395"/>
      <c r="BR19" s="395"/>
      <c r="BS19" s="395"/>
      <c r="BT19" s="395"/>
      <c r="BU19" s="396"/>
      <c r="BV19" s="394">
        <v>20641368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30484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39261774</v>
      </c>
      <c r="BO22" s="358"/>
      <c r="BP22" s="358"/>
      <c r="BQ22" s="358"/>
      <c r="BR22" s="358"/>
      <c r="BS22" s="358"/>
      <c r="BT22" s="358"/>
      <c r="BU22" s="359"/>
      <c r="BV22" s="357">
        <v>40351778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11689339</v>
      </c>
      <c r="BO23" s="395"/>
      <c r="BP23" s="395"/>
      <c r="BQ23" s="395"/>
      <c r="BR23" s="395"/>
      <c r="BS23" s="395"/>
      <c r="BT23" s="395"/>
      <c r="BU23" s="396"/>
      <c r="BV23" s="394">
        <v>12764730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9460</v>
      </c>
      <c r="R24" s="446"/>
      <c r="S24" s="446"/>
      <c r="T24" s="446"/>
      <c r="U24" s="446"/>
      <c r="V24" s="488"/>
      <c r="W24" s="540"/>
      <c r="X24" s="541"/>
      <c r="Y24" s="542"/>
      <c r="Z24" s="444" t="s">
        <v>162</v>
      </c>
      <c r="AA24" s="424"/>
      <c r="AB24" s="424"/>
      <c r="AC24" s="424"/>
      <c r="AD24" s="424"/>
      <c r="AE24" s="424"/>
      <c r="AF24" s="424"/>
      <c r="AG24" s="425"/>
      <c r="AH24" s="445">
        <v>456</v>
      </c>
      <c r="AI24" s="446"/>
      <c r="AJ24" s="446"/>
      <c r="AK24" s="446"/>
      <c r="AL24" s="488"/>
      <c r="AM24" s="445">
        <v>1409040</v>
      </c>
      <c r="AN24" s="446"/>
      <c r="AO24" s="446"/>
      <c r="AP24" s="446"/>
      <c r="AQ24" s="446"/>
      <c r="AR24" s="488"/>
      <c r="AS24" s="445">
        <v>3090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28843337</v>
      </c>
      <c r="BO24" s="395"/>
      <c r="BP24" s="395"/>
      <c r="BQ24" s="395"/>
      <c r="BR24" s="395"/>
      <c r="BS24" s="395"/>
      <c r="BT24" s="395"/>
      <c r="BU24" s="396"/>
      <c r="BV24" s="394">
        <v>28963244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7800</v>
      </c>
      <c r="R25" s="446"/>
      <c r="S25" s="446"/>
      <c r="T25" s="446"/>
      <c r="U25" s="446"/>
      <c r="V25" s="488"/>
      <c r="W25" s="540"/>
      <c r="X25" s="541"/>
      <c r="Y25" s="542"/>
      <c r="Z25" s="444" t="s">
        <v>165</v>
      </c>
      <c r="AA25" s="424"/>
      <c r="AB25" s="424"/>
      <c r="AC25" s="424"/>
      <c r="AD25" s="424"/>
      <c r="AE25" s="424"/>
      <c r="AF25" s="424"/>
      <c r="AG25" s="425"/>
      <c r="AH25" s="445">
        <v>97</v>
      </c>
      <c r="AI25" s="446"/>
      <c r="AJ25" s="446"/>
      <c r="AK25" s="446"/>
      <c r="AL25" s="488"/>
      <c r="AM25" s="445">
        <v>288866</v>
      </c>
      <c r="AN25" s="446"/>
      <c r="AO25" s="446"/>
      <c r="AP25" s="446"/>
      <c r="AQ25" s="446"/>
      <c r="AR25" s="488"/>
      <c r="AS25" s="445">
        <v>2978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12941481</v>
      </c>
      <c r="BO25" s="358"/>
      <c r="BP25" s="358"/>
      <c r="BQ25" s="358"/>
      <c r="BR25" s="358"/>
      <c r="BS25" s="358"/>
      <c r="BT25" s="358"/>
      <c r="BU25" s="359"/>
      <c r="BV25" s="357">
        <v>9635468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7010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5600</v>
      </c>
      <c r="R27" s="446"/>
      <c r="S27" s="446"/>
      <c r="T27" s="446"/>
      <c r="U27" s="446"/>
      <c r="V27" s="488"/>
      <c r="W27" s="540"/>
      <c r="X27" s="541"/>
      <c r="Y27" s="542"/>
      <c r="Z27" s="444" t="s">
        <v>172</v>
      </c>
      <c r="AA27" s="424"/>
      <c r="AB27" s="424"/>
      <c r="AC27" s="424"/>
      <c r="AD27" s="424"/>
      <c r="AE27" s="424"/>
      <c r="AF27" s="424"/>
      <c r="AG27" s="425"/>
      <c r="AH27" s="445">
        <v>6</v>
      </c>
      <c r="AI27" s="446"/>
      <c r="AJ27" s="446"/>
      <c r="AK27" s="446"/>
      <c r="AL27" s="488"/>
      <c r="AM27" s="445">
        <v>17905</v>
      </c>
      <c r="AN27" s="446"/>
      <c r="AO27" s="446"/>
      <c r="AP27" s="446"/>
      <c r="AQ27" s="446"/>
      <c r="AR27" s="488"/>
      <c r="AS27" s="445">
        <v>2984</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2028463</v>
      </c>
      <c r="BO27" s="514"/>
      <c r="BP27" s="514"/>
      <c r="BQ27" s="514"/>
      <c r="BR27" s="514"/>
      <c r="BS27" s="514"/>
      <c r="BT27" s="514"/>
      <c r="BU27" s="515"/>
      <c r="BV27" s="513">
        <v>2024667</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4950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857474</v>
      </c>
      <c r="BO28" s="358"/>
      <c r="BP28" s="358"/>
      <c r="BQ28" s="358"/>
      <c r="BR28" s="358"/>
      <c r="BS28" s="358"/>
      <c r="BT28" s="358"/>
      <c r="BU28" s="359"/>
      <c r="BV28" s="357">
        <v>859528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18</v>
      </c>
      <c r="M29" s="446"/>
      <c r="N29" s="446"/>
      <c r="O29" s="446"/>
      <c r="P29" s="488"/>
      <c r="Q29" s="445">
        <v>4450</v>
      </c>
      <c r="R29" s="446"/>
      <c r="S29" s="446"/>
      <c r="T29" s="446"/>
      <c r="U29" s="446"/>
      <c r="V29" s="488"/>
      <c r="W29" s="543"/>
      <c r="X29" s="544"/>
      <c r="Y29" s="545"/>
      <c r="Z29" s="444" t="s">
        <v>178</v>
      </c>
      <c r="AA29" s="424"/>
      <c r="AB29" s="424"/>
      <c r="AC29" s="424"/>
      <c r="AD29" s="424"/>
      <c r="AE29" s="424"/>
      <c r="AF29" s="424"/>
      <c r="AG29" s="425"/>
      <c r="AH29" s="445">
        <v>462</v>
      </c>
      <c r="AI29" s="446"/>
      <c r="AJ29" s="446"/>
      <c r="AK29" s="446"/>
      <c r="AL29" s="488"/>
      <c r="AM29" s="445">
        <v>1426945</v>
      </c>
      <c r="AN29" s="446"/>
      <c r="AO29" s="446"/>
      <c r="AP29" s="446"/>
      <c r="AQ29" s="446"/>
      <c r="AR29" s="488"/>
      <c r="AS29" s="445">
        <v>3089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192754</v>
      </c>
      <c r="BO29" s="395"/>
      <c r="BP29" s="395"/>
      <c r="BQ29" s="395"/>
      <c r="BR29" s="395"/>
      <c r="BS29" s="395"/>
      <c r="BT29" s="395"/>
      <c r="BU29" s="396"/>
      <c r="BV29" s="394">
        <v>83394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3684676</v>
      </c>
      <c r="BO30" s="514"/>
      <c r="BP30" s="514"/>
      <c r="BQ30" s="514"/>
      <c r="BR30" s="514"/>
      <c r="BS30" s="514"/>
      <c r="BT30" s="514"/>
      <c r="BU30" s="515"/>
      <c r="BV30" s="513">
        <v>3837068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城南衛生管理組合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城陽市民余暇活動センター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京都府後期高齢者医療広域連合（一般会計）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14</v>
      </c>
      <c r="CP35" s="584"/>
      <c r="CQ35" s="585" t="str">
        <f>IF('各会計、関係団体の財政状況及び健全化判断比率'!BS8="","",'各会計、関係団体の財政状況及び健全化判断比率'!BS8)</f>
        <v>サンガタウン城陽</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京都府後期高齢者医療広域連合（特別会計）</v>
      </c>
      <c r="BZ36" s="585"/>
      <c r="CA36" s="585"/>
      <c r="CB36" s="585"/>
      <c r="CC36" s="585"/>
      <c r="CD36" s="585"/>
      <c r="CE36" s="585"/>
      <c r="CF36" s="585"/>
      <c r="CG36" s="585"/>
      <c r="CH36" s="585"/>
      <c r="CI36" s="585"/>
      <c r="CJ36" s="585"/>
      <c r="CK36" s="585"/>
      <c r="CL36" s="585"/>
      <c r="CM36" s="585"/>
      <c r="CN36" s="163"/>
      <c r="CO36" s="584">
        <f t="shared" si="3"/>
        <v>15</v>
      </c>
      <c r="CP36" s="584"/>
      <c r="CQ36" s="585" t="str">
        <f>IF('各会計、関係団体の財政状況及び健全化判断比率'!BS9="","",'各会計、関係団体の財政状況及び健全化判断比率'!BS9)</f>
        <v>城南土地開発公社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淀川・木津川水防事務組合（一般会計）</v>
      </c>
      <c r="BZ37" s="585"/>
      <c r="CA37" s="585"/>
      <c r="CB37" s="585"/>
      <c r="CC37" s="585"/>
      <c r="CD37" s="585"/>
      <c r="CE37" s="585"/>
      <c r="CF37" s="585"/>
      <c r="CG37" s="585"/>
      <c r="CH37" s="585"/>
      <c r="CI37" s="585"/>
      <c r="CJ37" s="585"/>
      <c r="CK37" s="585"/>
      <c r="CL37" s="585"/>
      <c r="CM37" s="585"/>
      <c r="CN37" s="163"/>
      <c r="CO37" s="584">
        <f t="shared" si="3"/>
        <v>16</v>
      </c>
      <c r="CP37" s="584"/>
      <c r="CQ37" s="585" t="str">
        <f>IF('各会計、関係団体の財政状況及び健全化判断比率'!BS10="","",'各会計、関係団体の財政状況及び健全化判断比率'!BS10)</f>
        <v>城陽山砂利採取地整備公社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京都府自治会館管理組合（一般会計）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京都地方税機構（一般会計）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btxRG77QuNNsUjO5iu/E7tCwiBKZKNRgT2NC07ZB+mAopO526f7n0h6hfr7AQwPe0pp937E4XeUfA5wNv/eMIQ==" saltValue="jxh60QNFWpvzzBjaZehb9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7" zoomScale="85" zoomScaleNormal="85" zoomScaleSheetLayoutView="100" workbookViewId="0">
      <selection activeCell="CR73" sqref="CR7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14.36</v>
      </c>
      <c r="G34" s="33">
        <v>12.47</v>
      </c>
      <c r="H34" s="33">
        <v>11.38</v>
      </c>
      <c r="I34" s="33">
        <v>11.27</v>
      </c>
      <c r="J34" s="34">
        <v>9.83</v>
      </c>
      <c r="K34" s="22"/>
      <c r="L34" s="22"/>
      <c r="M34" s="22"/>
      <c r="N34" s="22"/>
      <c r="O34" s="22"/>
      <c r="P34" s="22"/>
    </row>
    <row r="35" spans="1:16" ht="39" customHeight="1" x14ac:dyDescent="0.15">
      <c r="A35" s="22"/>
      <c r="B35" s="35"/>
      <c r="C35" s="1132" t="s">
        <v>533</v>
      </c>
      <c r="D35" s="1132"/>
      <c r="E35" s="1133"/>
      <c r="F35" s="36">
        <v>0.88</v>
      </c>
      <c r="G35" s="37">
        <v>0.67</v>
      </c>
      <c r="H35" s="37">
        <v>1.47</v>
      </c>
      <c r="I35" s="37">
        <v>1.4</v>
      </c>
      <c r="J35" s="38">
        <v>1.21</v>
      </c>
      <c r="K35" s="22"/>
      <c r="L35" s="22"/>
      <c r="M35" s="22"/>
      <c r="N35" s="22"/>
      <c r="O35" s="22"/>
      <c r="P35" s="22"/>
    </row>
    <row r="36" spans="1:16" ht="39" customHeight="1" x14ac:dyDescent="0.15">
      <c r="A36" s="22"/>
      <c r="B36" s="35"/>
      <c r="C36" s="1132" t="s">
        <v>534</v>
      </c>
      <c r="D36" s="1132"/>
      <c r="E36" s="1133"/>
      <c r="F36" s="36">
        <v>0.14000000000000001</v>
      </c>
      <c r="G36" s="37">
        <v>0.35</v>
      </c>
      <c r="H36" s="37">
        <v>0.31</v>
      </c>
      <c r="I36" s="37">
        <v>0.43</v>
      </c>
      <c r="J36" s="38">
        <v>0.46</v>
      </c>
      <c r="K36" s="22"/>
      <c r="L36" s="22"/>
      <c r="M36" s="22"/>
      <c r="N36" s="22"/>
      <c r="O36" s="22"/>
      <c r="P36" s="22"/>
    </row>
    <row r="37" spans="1:16" ht="39" customHeight="1" x14ac:dyDescent="0.15">
      <c r="A37" s="22"/>
      <c r="B37" s="35"/>
      <c r="C37" s="1132" t="s">
        <v>535</v>
      </c>
      <c r="D37" s="1132"/>
      <c r="E37" s="1133"/>
      <c r="F37" s="36">
        <v>0.45</v>
      </c>
      <c r="G37" s="37">
        <v>0.44</v>
      </c>
      <c r="H37" s="37">
        <v>0.45</v>
      </c>
      <c r="I37" s="37">
        <v>0.45</v>
      </c>
      <c r="J37" s="38">
        <v>0.45</v>
      </c>
      <c r="K37" s="22"/>
      <c r="L37" s="22"/>
      <c r="M37" s="22"/>
      <c r="N37" s="22"/>
      <c r="O37" s="22"/>
      <c r="P37" s="22"/>
    </row>
    <row r="38" spans="1:16" ht="39" customHeight="1" x14ac:dyDescent="0.15">
      <c r="A38" s="22"/>
      <c r="B38" s="35"/>
      <c r="C38" s="1132" t="s">
        <v>536</v>
      </c>
      <c r="D38" s="1132"/>
      <c r="E38" s="1133"/>
      <c r="F38" s="36">
        <v>0.18</v>
      </c>
      <c r="G38" s="37">
        <v>0.17</v>
      </c>
      <c r="H38" s="37">
        <v>0.22</v>
      </c>
      <c r="I38" s="37">
        <v>0.22</v>
      </c>
      <c r="J38" s="38">
        <v>0.26</v>
      </c>
      <c r="K38" s="22"/>
      <c r="L38" s="22"/>
      <c r="M38" s="22"/>
      <c r="N38" s="22"/>
      <c r="O38" s="22"/>
      <c r="P38" s="22"/>
    </row>
    <row r="39" spans="1:16" ht="39" customHeight="1" x14ac:dyDescent="0.15">
      <c r="A39" s="22"/>
      <c r="B39" s="35"/>
      <c r="C39" s="1132" t="s">
        <v>537</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xE7hJES4ftzTZZ+zXmlX57lUOsSPmqD7ifYUIRJzJA/dkSTsREMUK68i2Rsv4NRzjbMeFzuVHm6ZlyTcbOrNA==" saltValue="k1aYQPIEgd409Uo+u589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39" zoomScale="85" zoomScaleNormal="85" zoomScaleSheetLayoutView="55" workbookViewId="0">
      <selection activeCell="CR73" sqref="CR7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2780</v>
      </c>
      <c r="L45" s="58">
        <v>2809</v>
      </c>
      <c r="M45" s="58">
        <v>3033</v>
      </c>
      <c r="N45" s="58">
        <v>3193</v>
      </c>
      <c r="O45" s="59">
        <v>3345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574</v>
      </c>
      <c r="L48" s="62">
        <v>563</v>
      </c>
      <c r="M48" s="62">
        <v>700</v>
      </c>
      <c r="N48" s="62">
        <v>605</v>
      </c>
      <c r="O48" s="63">
        <v>509</v>
      </c>
      <c r="P48" s="46"/>
      <c r="Q48" s="46"/>
      <c r="R48" s="46"/>
      <c r="S48" s="46"/>
      <c r="T48" s="46"/>
      <c r="U48" s="46"/>
    </row>
    <row r="49" spans="1:21" ht="30.75" customHeight="1" x14ac:dyDescent="0.15">
      <c r="A49" s="46"/>
      <c r="B49" s="1140"/>
      <c r="C49" s="1141"/>
      <c r="D49" s="60"/>
      <c r="E49" s="1146" t="s">
        <v>14</v>
      </c>
      <c r="F49" s="1146"/>
      <c r="G49" s="1146"/>
      <c r="H49" s="1146"/>
      <c r="I49" s="1146"/>
      <c r="J49" s="1147"/>
      <c r="K49" s="61">
        <v>147</v>
      </c>
      <c r="L49" s="62">
        <v>126</v>
      </c>
      <c r="M49" s="62">
        <v>128</v>
      </c>
      <c r="N49" s="62">
        <v>133</v>
      </c>
      <c r="O49" s="63">
        <v>131</v>
      </c>
      <c r="P49" s="46"/>
      <c r="Q49" s="46"/>
      <c r="R49" s="46"/>
      <c r="S49" s="46"/>
      <c r="T49" s="46"/>
      <c r="U49" s="46"/>
    </row>
    <row r="50" spans="1:21" ht="30.75" customHeight="1" x14ac:dyDescent="0.15">
      <c r="A50" s="46"/>
      <c r="B50" s="1140"/>
      <c r="C50" s="1141"/>
      <c r="D50" s="60"/>
      <c r="E50" s="1146" t="s">
        <v>15</v>
      </c>
      <c r="F50" s="1146"/>
      <c r="G50" s="1146"/>
      <c r="H50" s="1146"/>
      <c r="I50" s="1146"/>
      <c r="J50" s="1147"/>
      <c r="K50" s="61">
        <v>477</v>
      </c>
      <c r="L50" s="62">
        <v>470</v>
      </c>
      <c r="M50" s="62">
        <v>470</v>
      </c>
      <c r="N50" s="62">
        <v>455</v>
      </c>
      <c r="O50" s="63">
        <v>452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2684</v>
      </c>
      <c r="L52" s="62">
        <v>2638</v>
      </c>
      <c r="M52" s="62">
        <v>2666</v>
      </c>
      <c r="N52" s="62">
        <v>2626</v>
      </c>
      <c r="O52" s="63">
        <v>2461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1294</v>
      </c>
      <c r="L53" s="67">
        <v>1330</v>
      </c>
      <c r="M53" s="67">
        <v>1665</v>
      </c>
      <c r="N53" s="67">
        <v>1760</v>
      </c>
      <c r="O53" s="68">
        <v>1976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b8/gCLd0PAgDd+qsnNaWB0DLrK19M1cGCKijolLX9EP7/DOtqUPQ/vH+gn+jPMfMylKXMMuyWg5oEYsA7iFGw==" saltValue="pqxh4a0Zq2AJx0HwXWQ2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70" zoomScaleNormal="70" zoomScaleSheetLayoutView="100" workbookViewId="0">
      <selection activeCell="CR73" sqref="CR7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40252</v>
      </c>
      <c r="J41" s="331">
        <v>40880</v>
      </c>
      <c r="K41" s="331">
        <v>40521</v>
      </c>
      <c r="L41" s="331">
        <v>40352</v>
      </c>
      <c r="M41" s="332">
        <v>39262</v>
      </c>
    </row>
    <row r="42" spans="2:13" ht="27.75" customHeight="1" x14ac:dyDescent="0.15">
      <c r="B42" s="1171"/>
      <c r="C42" s="1172"/>
      <c r="D42" s="104"/>
      <c r="E42" s="1177" t="s">
        <v>32</v>
      </c>
      <c r="F42" s="1177"/>
      <c r="G42" s="1177"/>
      <c r="H42" s="1178"/>
      <c r="I42" s="333">
        <v>9279</v>
      </c>
      <c r="J42" s="334">
        <v>9252</v>
      </c>
      <c r="K42" s="334">
        <v>8787</v>
      </c>
      <c r="L42" s="334">
        <v>8330</v>
      </c>
      <c r="M42" s="335">
        <v>7879</v>
      </c>
    </row>
    <row r="43" spans="2:13" ht="27.75" customHeight="1" x14ac:dyDescent="0.15">
      <c r="B43" s="1171"/>
      <c r="C43" s="1172"/>
      <c r="D43" s="104"/>
      <c r="E43" s="1177" t="s">
        <v>33</v>
      </c>
      <c r="F43" s="1177"/>
      <c r="G43" s="1177"/>
      <c r="H43" s="1178"/>
      <c r="I43" s="333">
        <v>4537</v>
      </c>
      <c r="J43" s="334">
        <v>4673</v>
      </c>
      <c r="K43" s="334">
        <v>4995</v>
      </c>
      <c r="L43" s="334">
        <v>4815</v>
      </c>
      <c r="M43" s="335">
        <v>5476</v>
      </c>
    </row>
    <row r="44" spans="2:13" ht="27.75" customHeight="1" x14ac:dyDescent="0.15">
      <c r="B44" s="1171"/>
      <c r="C44" s="1172"/>
      <c r="D44" s="104"/>
      <c r="E44" s="1177" t="s">
        <v>34</v>
      </c>
      <c r="F44" s="1177"/>
      <c r="G44" s="1177"/>
      <c r="H44" s="1178"/>
      <c r="I44" s="333">
        <v>1367</v>
      </c>
      <c r="J44" s="334">
        <v>1298</v>
      </c>
      <c r="K44" s="334">
        <v>1290</v>
      </c>
      <c r="L44" s="334">
        <v>1333</v>
      </c>
      <c r="M44" s="335">
        <v>1281</v>
      </c>
    </row>
    <row r="45" spans="2:13" ht="27.75" customHeight="1" x14ac:dyDescent="0.15">
      <c r="B45" s="1171"/>
      <c r="C45" s="1172"/>
      <c r="D45" s="104"/>
      <c r="E45" s="1177" t="s">
        <v>35</v>
      </c>
      <c r="F45" s="1177"/>
      <c r="G45" s="1177"/>
      <c r="H45" s="1178"/>
      <c r="I45" s="333">
        <v>2135</v>
      </c>
      <c r="J45" s="334">
        <v>2159</v>
      </c>
      <c r="K45" s="334">
        <v>2239</v>
      </c>
      <c r="L45" s="334">
        <v>2360</v>
      </c>
      <c r="M45" s="335">
        <v>2474</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8191</v>
      </c>
      <c r="J50" s="334">
        <v>8644</v>
      </c>
      <c r="K50" s="334">
        <v>7910</v>
      </c>
      <c r="L50" s="334">
        <v>6751</v>
      </c>
      <c r="M50" s="335">
        <v>6333</v>
      </c>
    </row>
    <row r="51" spans="2:13" ht="27.75" customHeight="1" x14ac:dyDescent="0.15">
      <c r="B51" s="1171"/>
      <c r="C51" s="1172"/>
      <c r="D51" s="104"/>
      <c r="E51" s="1177" t="s">
        <v>42</v>
      </c>
      <c r="F51" s="1177"/>
      <c r="G51" s="1177"/>
      <c r="H51" s="1178"/>
      <c r="I51" s="333">
        <v>5190</v>
      </c>
      <c r="J51" s="334">
        <v>5020</v>
      </c>
      <c r="K51" s="334">
        <v>4932</v>
      </c>
      <c r="L51" s="334">
        <v>5546</v>
      </c>
      <c r="M51" s="335">
        <v>6026</v>
      </c>
    </row>
    <row r="52" spans="2:13" ht="27.75" customHeight="1" x14ac:dyDescent="0.15">
      <c r="B52" s="1173"/>
      <c r="C52" s="1174"/>
      <c r="D52" s="104"/>
      <c r="E52" s="1177" t="s">
        <v>43</v>
      </c>
      <c r="F52" s="1177"/>
      <c r="G52" s="1177"/>
      <c r="H52" s="1178"/>
      <c r="I52" s="333">
        <v>29441</v>
      </c>
      <c r="J52" s="334">
        <v>29231</v>
      </c>
      <c r="K52" s="334">
        <v>28891</v>
      </c>
      <c r="L52" s="334">
        <v>27849</v>
      </c>
      <c r="M52" s="335">
        <v>26881</v>
      </c>
    </row>
    <row r="53" spans="2:13" ht="27.75" customHeight="1" thickBot="1" x14ac:dyDescent="0.2">
      <c r="B53" s="1184" t="s">
        <v>19</v>
      </c>
      <c r="C53" s="1185"/>
      <c r="D53" s="108"/>
      <c r="E53" s="1186" t="s">
        <v>44</v>
      </c>
      <c r="F53" s="1186"/>
      <c r="G53" s="1186"/>
      <c r="H53" s="1187"/>
      <c r="I53" s="336">
        <v>14748</v>
      </c>
      <c r="J53" s="337">
        <v>15367</v>
      </c>
      <c r="K53" s="337">
        <v>16098</v>
      </c>
      <c r="L53" s="337">
        <v>17044</v>
      </c>
      <c r="M53" s="338">
        <v>17131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Ju/ZTEyBRHacbQ17ClAWOi+IpGeKr3QnA0nJshuGGkV5MIT1HR7gRzjnbBZHSFngMQGlNbA+FscOgI+AOGbig==" saltValue="MFgDP+uK7N094h1seeDJ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F55" zoomScale="70" zoomScaleNormal="70"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897</v>
      </c>
      <c r="G55" s="339">
        <v>860</v>
      </c>
      <c r="H55" s="340">
        <v>857</v>
      </c>
    </row>
    <row r="56" spans="2:8" ht="52.5" customHeight="1" x14ac:dyDescent="0.15">
      <c r="B56" s="120"/>
      <c r="C56" s="1198" t="s">
        <v>47</v>
      </c>
      <c r="D56" s="1198"/>
      <c r="E56" s="1199"/>
      <c r="F56" s="341">
        <v>359</v>
      </c>
      <c r="G56" s="341">
        <v>83</v>
      </c>
      <c r="H56" s="342">
        <v>193</v>
      </c>
    </row>
    <row r="57" spans="2:8" ht="53.25" customHeight="1" x14ac:dyDescent="0.15">
      <c r="B57" s="120"/>
      <c r="C57" s="1200" t="s">
        <v>48</v>
      </c>
      <c r="D57" s="1200"/>
      <c r="E57" s="1201"/>
      <c r="F57" s="343">
        <v>4451</v>
      </c>
      <c r="G57" s="343">
        <v>3837</v>
      </c>
      <c r="H57" s="344">
        <v>3685</v>
      </c>
    </row>
    <row r="58" spans="2:8" ht="45.75" customHeight="1" x14ac:dyDescent="0.15">
      <c r="B58" s="121"/>
      <c r="C58" s="1188" t="s">
        <v>607</v>
      </c>
      <c r="D58" s="1189"/>
      <c r="E58" s="1190"/>
      <c r="F58" s="345">
        <v>2212</v>
      </c>
      <c r="G58" s="345">
        <v>2056</v>
      </c>
      <c r="H58" s="346">
        <v>1956</v>
      </c>
    </row>
    <row r="59" spans="2:8" ht="45.75" customHeight="1" x14ac:dyDescent="0.15">
      <c r="B59" s="121"/>
      <c r="C59" s="1188" t="s">
        <v>608</v>
      </c>
      <c r="D59" s="1189"/>
      <c r="E59" s="1190"/>
      <c r="F59" s="345">
        <v>1372</v>
      </c>
      <c r="G59" s="345">
        <v>966</v>
      </c>
      <c r="H59" s="346">
        <v>883</v>
      </c>
    </row>
    <row r="60" spans="2:8" ht="45.75" customHeight="1" x14ac:dyDescent="0.15">
      <c r="B60" s="121"/>
      <c r="C60" s="1188" t="s">
        <v>609</v>
      </c>
      <c r="D60" s="1189"/>
      <c r="E60" s="1190"/>
      <c r="F60" s="345">
        <v>398</v>
      </c>
      <c r="G60" s="345">
        <v>328</v>
      </c>
      <c r="H60" s="346">
        <v>328</v>
      </c>
    </row>
    <row r="61" spans="2:8" ht="45.75" customHeight="1" x14ac:dyDescent="0.15">
      <c r="B61" s="121"/>
      <c r="C61" s="1188" t="s">
        <v>610</v>
      </c>
      <c r="D61" s="1189"/>
      <c r="E61" s="1190"/>
      <c r="F61" s="345">
        <v>234</v>
      </c>
      <c r="G61" s="345">
        <v>261</v>
      </c>
      <c r="H61" s="346">
        <v>287</v>
      </c>
    </row>
    <row r="62" spans="2:8" ht="45.75" customHeight="1" thickBot="1" x14ac:dyDescent="0.2">
      <c r="B62" s="122"/>
      <c r="C62" s="1191" t="s">
        <v>611</v>
      </c>
      <c r="D62" s="1192"/>
      <c r="E62" s="1193"/>
      <c r="F62" s="347">
        <v>194</v>
      </c>
      <c r="G62" s="347">
        <v>192</v>
      </c>
      <c r="H62" s="348">
        <v>190</v>
      </c>
    </row>
    <row r="63" spans="2:8" ht="52.5" customHeight="1" thickBot="1" x14ac:dyDescent="0.2">
      <c r="B63" s="123"/>
      <c r="C63" s="1194" t="s">
        <v>49</v>
      </c>
      <c r="D63" s="1194"/>
      <c r="E63" s="1195"/>
      <c r="F63" s="349">
        <v>5708</v>
      </c>
      <c r="G63" s="349">
        <v>4780</v>
      </c>
      <c r="H63" s="350">
        <v>4735</v>
      </c>
    </row>
    <row r="64" spans="2:8" x14ac:dyDescent="0.15"/>
  </sheetData>
  <sheetProtection algorithmName="SHA-512" hashValue="6Vp3vg65ma9pvr127CRV6PvxehWfXSSMZ/jM5N3uYcZ5be5oZPyA6Hjw1wOUPdcKCnoz16Hl3+uk4Ke+SfAtrw==" saltValue="wi9gwKfDBU9N8q1a7w+8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50767</v>
      </c>
      <c r="E3" s="142"/>
      <c r="F3" s="143">
        <v>45483</v>
      </c>
      <c r="G3" s="144"/>
      <c r="H3" s="145"/>
    </row>
    <row r="4" spans="1:8" x14ac:dyDescent="0.15">
      <c r="A4" s="146"/>
      <c r="B4" s="147"/>
      <c r="C4" s="148"/>
      <c r="D4" s="149">
        <v>36705</v>
      </c>
      <c r="E4" s="150"/>
      <c r="F4" s="151">
        <v>24241</v>
      </c>
      <c r="G4" s="152"/>
      <c r="H4" s="153"/>
    </row>
    <row r="5" spans="1:8" x14ac:dyDescent="0.15">
      <c r="A5" s="134" t="s">
        <v>519</v>
      </c>
      <c r="B5" s="139"/>
      <c r="C5" s="140"/>
      <c r="D5" s="141">
        <v>72401</v>
      </c>
      <c r="E5" s="142"/>
      <c r="F5" s="143">
        <v>45945</v>
      </c>
      <c r="G5" s="144"/>
      <c r="H5" s="145"/>
    </row>
    <row r="6" spans="1:8" x14ac:dyDescent="0.15">
      <c r="A6" s="146"/>
      <c r="B6" s="147"/>
      <c r="C6" s="148"/>
      <c r="D6" s="149">
        <v>38723</v>
      </c>
      <c r="E6" s="150"/>
      <c r="F6" s="151">
        <v>25180</v>
      </c>
      <c r="G6" s="152"/>
      <c r="H6" s="153"/>
    </row>
    <row r="7" spans="1:8" x14ac:dyDescent="0.15">
      <c r="A7" s="134" t="s">
        <v>520</v>
      </c>
      <c r="B7" s="139"/>
      <c r="C7" s="140"/>
      <c r="D7" s="141">
        <v>75137</v>
      </c>
      <c r="E7" s="142"/>
      <c r="F7" s="143">
        <v>44475</v>
      </c>
      <c r="G7" s="144"/>
      <c r="H7" s="145"/>
    </row>
    <row r="8" spans="1:8" x14ac:dyDescent="0.15">
      <c r="A8" s="146"/>
      <c r="B8" s="147"/>
      <c r="C8" s="148"/>
      <c r="D8" s="149">
        <v>39340</v>
      </c>
      <c r="E8" s="150"/>
      <c r="F8" s="151">
        <v>24780</v>
      </c>
      <c r="G8" s="152"/>
      <c r="H8" s="153"/>
    </row>
    <row r="9" spans="1:8" x14ac:dyDescent="0.15">
      <c r="A9" s="134" t="s">
        <v>521</v>
      </c>
      <c r="B9" s="139"/>
      <c r="C9" s="140"/>
      <c r="D9" s="141">
        <v>80366</v>
      </c>
      <c r="E9" s="142"/>
      <c r="F9" s="143">
        <v>45982</v>
      </c>
      <c r="G9" s="144"/>
      <c r="H9" s="145"/>
    </row>
    <row r="10" spans="1:8" x14ac:dyDescent="0.15">
      <c r="A10" s="146"/>
      <c r="B10" s="147"/>
      <c r="C10" s="148"/>
      <c r="D10" s="149">
        <v>29011</v>
      </c>
      <c r="E10" s="150"/>
      <c r="F10" s="151">
        <v>25583</v>
      </c>
      <c r="G10" s="152"/>
      <c r="H10" s="153"/>
    </row>
    <row r="11" spans="1:8" x14ac:dyDescent="0.15">
      <c r="A11" s="134" t="s">
        <v>522</v>
      </c>
      <c r="B11" s="139"/>
      <c r="C11" s="140"/>
      <c r="D11" s="141">
        <v>63856</v>
      </c>
      <c r="E11" s="142"/>
      <c r="F11" s="143">
        <v>50538</v>
      </c>
      <c r="G11" s="144"/>
      <c r="H11" s="145"/>
    </row>
    <row r="12" spans="1:8" x14ac:dyDescent="0.15">
      <c r="A12" s="146"/>
      <c r="B12" s="147"/>
      <c r="C12" s="154"/>
      <c r="D12" s="149">
        <v>27935</v>
      </c>
      <c r="E12" s="150"/>
      <c r="F12" s="151">
        <v>29053</v>
      </c>
      <c r="G12" s="152"/>
      <c r="H12" s="153"/>
    </row>
    <row r="13" spans="1:8" x14ac:dyDescent="0.15">
      <c r="A13" s="134"/>
      <c r="B13" s="139"/>
      <c r="C13" s="140"/>
      <c r="D13" s="141">
        <v>68505</v>
      </c>
      <c r="E13" s="142"/>
      <c r="F13" s="143">
        <v>46485</v>
      </c>
      <c r="G13" s="155"/>
      <c r="H13" s="145"/>
    </row>
    <row r="14" spans="1:8" x14ac:dyDescent="0.15">
      <c r="A14" s="146"/>
      <c r="B14" s="147"/>
      <c r="C14" s="148"/>
      <c r="D14" s="149">
        <v>34343</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0.45</v>
      </c>
      <c r="C19" s="156">
        <f>ROUND(VALUE(SUBSTITUTE(実質収支比率等に係る経年分析!G$48,"▲","-")),2)</f>
        <v>0.45</v>
      </c>
      <c r="D19" s="156">
        <f>ROUND(VALUE(SUBSTITUTE(実質収支比率等に係る経年分析!H$48,"▲","-")),2)</f>
        <v>0.45</v>
      </c>
      <c r="E19" s="156">
        <f>ROUND(VALUE(SUBSTITUTE(実質収支比率等に係る経年分析!I$48,"▲","-")),2)</f>
        <v>0.46</v>
      </c>
      <c r="F19" s="156">
        <f>ROUND(VALUE(SUBSTITUTE(実質収支比率等に係る経年分析!J$48,"▲","-")),2)</f>
        <v>0.46</v>
      </c>
    </row>
    <row r="20" spans="1:11" x14ac:dyDescent="0.15">
      <c r="A20" s="156" t="s">
        <v>53</v>
      </c>
      <c r="B20" s="156">
        <f>ROUND(VALUE(SUBSTITUTE(実質収支比率等に係る経年分析!F$47,"▲","-")),2)</f>
        <v>3.92</v>
      </c>
      <c r="C20" s="156">
        <f>ROUND(VALUE(SUBSTITUTE(実質収支比率等に係る経年分析!G$47,"▲","-")),2)</f>
        <v>5.29</v>
      </c>
      <c r="D20" s="156">
        <f>ROUND(VALUE(SUBSTITUTE(実質収支比率等に係る経年分析!H$47,"▲","-")),2)</f>
        <v>5.41</v>
      </c>
      <c r="E20" s="156">
        <f>ROUND(VALUE(SUBSTITUTE(実質収支比率等に係る経年分析!I$47,"▲","-")),2)</f>
        <v>5.15</v>
      </c>
      <c r="F20" s="156">
        <f>ROUND(VALUE(SUBSTITUTE(実質収支比率等に係る経年分析!J$47,"▲","-")),2)</f>
        <v>5.0599999999999996</v>
      </c>
    </row>
    <row r="21" spans="1:11" x14ac:dyDescent="0.15">
      <c r="A21" s="156" t="s">
        <v>54</v>
      </c>
      <c r="B21" s="156">
        <f>IF(ISNUMBER(VALUE(SUBSTITUTE(実質収支比率等に係る経年分析!F$49,"▲","-"))),ROUND(VALUE(SUBSTITUTE(実質収支比率等に係る経年分析!F$49,"▲","-")),2),NA())</f>
        <v>9.34</v>
      </c>
      <c r="C21" s="156">
        <f>IF(ISNUMBER(VALUE(SUBSTITUTE(実質収支比率等に係る経年分析!G$49,"▲","-"))),ROUND(VALUE(SUBSTITUTE(実質収支比率等に係る経年分析!G$49,"▲","-")),2),NA())</f>
        <v>1.52</v>
      </c>
      <c r="D21" s="156">
        <f>IF(ISNUMBER(VALUE(SUBSTITUTE(実質収支比率等に係る経年分析!H$49,"▲","-"))),ROUND(VALUE(SUBSTITUTE(実質収支比率等に係る経年分析!H$49,"▲","-")),2),NA())</f>
        <v>0.08</v>
      </c>
      <c r="E21" s="156">
        <f>IF(ISNUMBER(VALUE(SUBSTITUTE(実質収支比率等に係る経年分析!I$49,"▲","-"))),ROUND(VALUE(SUBSTITUTE(実質収支比率等に係る経年分析!I$49,"▲","-")),2),NA())</f>
        <v>-0.22</v>
      </c>
      <c r="F21" s="156">
        <f>IF(ISNUMBER(VALUE(SUBSTITUTE(実質収支比率等に係る経年分析!J$49,"▲","-"))),ROUND(VALUE(SUBSTITUTE(実質収支比率等に係る経年分析!J$49,"▲","-")),2),NA())</f>
        <v>-0.01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公共下水道事業会計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0.26</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0.45</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0.14000000000000001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0.46</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1.21</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14.36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12.47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11.27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9.83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2684</v>
      </c>
      <c r="E42" s="158"/>
      <c r="F42" s="158"/>
      <c r="G42" s="158">
        <f>'実質公債費比率（分子）の構造'!L$52</f>
        <v>2638</v>
      </c>
      <c r="H42" s="158"/>
      <c r="I42" s="158"/>
      <c r="J42" s="158">
        <f>'実質公債費比率（分子）の構造'!M$52</f>
        <v>2666</v>
      </c>
      <c r="K42" s="158"/>
      <c r="L42" s="158"/>
      <c r="M42" s="158">
        <f>'実質公債費比率（分子）の構造'!N$52</f>
        <v>2626</v>
      </c>
      <c r="N42" s="158"/>
      <c r="O42" s="158"/>
      <c r="P42" s="158">
        <f>'実質公債費比率（分子）の構造'!O$52</f>
        <v>2461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477</v>
      </c>
      <c r="C44" s="158"/>
      <c r="D44" s="158"/>
      <c r="E44" s="158">
        <f>'実質公債費比率（分子）の構造'!L$50</f>
        <v>470</v>
      </c>
      <c r="F44" s="158"/>
      <c r="G44" s="158"/>
      <c r="H44" s="158">
        <f>'実質公債費比率（分子）の構造'!M$50</f>
        <v>470</v>
      </c>
      <c r="I44" s="158"/>
      <c r="J44" s="158"/>
      <c r="K44" s="158">
        <f>'実質公債費比率（分子）の構造'!N$50</f>
        <v>455</v>
      </c>
      <c r="L44" s="158"/>
      <c r="M44" s="158"/>
      <c r="N44" s="158">
        <f>'実質公債費比率（分子）の構造'!O$50</f>
        <v>452</v>
      </c>
      <c r="O44" s="158"/>
      <c r="P44" s="158"/>
    </row>
    <row r="45" spans="1:16" x14ac:dyDescent="0.15">
      <c r="A45" s="158" t="s">
        <v>63</v>
      </c>
      <c r="B45" s="158">
        <f>'実質公債費比率（分子）の構造'!K$49</f>
        <v>147</v>
      </c>
      <c r="C45" s="158"/>
      <c r="D45" s="158"/>
      <c r="E45" s="158">
        <f>'実質公債費比率（分子）の構造'!L$49</f>
        <v>126</v>
      </c>
      <c r="F45" s="158"/>
      <c r="G45" s="158"/>
      <c r="H45" s="158">
        <f>'実質公債費比率（分子）の構造'!M$49</f>
        <v>128</v>
      </c>
      <c r="I45" s="158"/>
      <c r="J45" s="158"/>
      <c r="K45" s="158">
        <f>'実質公債費比率（分子）の構造'!N$49</f>
        <v>133</v>
      </c>
      <c r="L45" s="158"/>
      <c r="M45" s="158"/>
      <c r="N45" s="158">
        <f>'実質公債費比率（分子）の構造'!O$49</f>
        <v>131</v>
      </c>
      <c r="O45" s="158"/>
      <c r="P45" s="158"/>
    </row>
    <row r="46" spans="1:16" x14ac:dyDescent="0.15">
      <c r="A46" s="158" t="s">
        <v>64</v>
      </c>
      <c r="B46" s="158">
        <f>'実質公債費比率（分子）の構造'!K$48</f>
        <v>574</v>
      </c>
      <c r="C46" s="158"/>
      <c r="D46" s="158"/>
      <c r="E46" s="158">
        <f>'実質公債費比率（分子）の構造'!L$48</f>
        <v>563</v>
      </c>
      <c r="F46" s="158"/>
      <c r="G46" s="158"/>
      <c r="H46" s="158">
        <f>'実質公債費比率（分子）の構造'!M$48</f>
        <v>700</v>
      </c>
      <c r="I46" s="158"/>
      <c r="J46" s="158"/>
      <c r="K46" s="158">
        <f>'実質公債費比率（分子）の構造'!N$48</f>
        <v>605</v>
      </c>
      <c r="L46" s="158"/>
      <c r="M46" s="158"/>
      <c r="N46" s="158">
        <f>'実質公債費比率（分子）の構造'!O$48</f>
        <v>509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2780</v>
      </c>
      <c r="C49" s="158"/>
      <c r="D49" s="158"/>
      <c r="E49" s="158">
        <f>'実質公債費比率（分子）の構造'!L$45</f>
        <v>2809</v>
      </c>
      <c r="F49" s="158"/>
      <c r="G49" s="158"/>
      <c r="H49" s="158">
        <f>'実質公債費比率（分子）の構造'!M$45</f>
        <v>3033</v>
      </c>
      <c r="I49" s="158"/>
      <c r="J49" s="158"/>
      <c r="K49" s="158">
        <f>'実質公債費比率（分子）の構造'!N$45</f>
        <v>3193</v>
      </c>
      <c r="L49" s="158"/>
      <c r="M49" s="158"/>
      <c r="N49" s="158">
        <f>'実質公債費比率（分子）の構造'!O$45</f>
        <v>3345</v>
      </c>
      <c r="O49" s="158"/>
      <c r="P49" s="158"/>
    </row>
    <row r="50" spans="1:16" x14ac:dyDescent="0.15">
      <c r="A50" s="158" t="s">
        <v>67</v>
      </c>
      <c r="B50" s="158" t="e">
        <f>NA()</f>
        <v>#N/A</v>
      </c>
      <c r="C50" s="158">
        <f>IF(ISNUMBER('実質公債費比率（分子）の構造'!K$53),'実質公債費比率（分子）の構造'!K$53,NA())</f>
        <v>1294</v>
      </c>
      <c r="D50" s="158" t="e">
        <f>NA()</f>
        <v>#N/A</v>
      </c>
      <c r="E50" s="158" t="e">
        <f>NA()</f>
        <v>#N/A</v>
      </c>
      <c r="F50" s="158">
        <f>IF(ISNUMBER('実質公債費比率（分子）の構造'!L$53),'実質公債費比率（分子）の構造'!L$53,NA())</f>
        <v>1330</v>
      </c>
      <c r="G50" s="158" t="e">
        <f>NA()</f>
        <v>#N/A</v>
      </c>
      <c r="H50" s="158" t="e">
        <f>NA()</f>
        <v>#N/A</v>
      </c>
      <c r="I50" s="158">
        <f>IF(ISNUMBER('実質公債費比率（分子）の構造'!M$53),'実質公債費比率（分子）の構造'!M$53,NA())</f>
        <v>1665</v>
      </c>
      <c r="J50" s="158" t="e">
        <f>NA()</f>
        <v>#N/A</v>
      </c>
      <c r="K50" s="158" t="e">
        <f>NA()</f>
        <v>#N/A</v>
      </c>
      <c r="L50" s="158">
        <f>IF(ISNUMBER('実質公債費比率（分子）の構造'!N$53),'実質公債費比率（分子）の構造'!N$53,NA())</f>
        <v>1760</v>
      </c>
      <c r="M50" s="158" t="e">
        <f>NA()</f>
        <v>#N/A</v>
      </c>
      <c r="N50" s="158" t="e">
        <f>NA()</f>
        <v>#N/A</v>
      </c>
      <c r="O50" s="158">
        <f>IF(ISNUMBER('実質公債費比率（分子）の構造'!O$53),'実質公債費比率（分子）の構造'!O$53,NA())</f>
        <v>1976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29441</v>
      </c>
      <c r="E56" s="157"/>
      <c r="F56" s="157"/>
      <c r="G56" s="157">
        <f>'将来負担比率（分子）の構造'!J$52</f>
        <v>29231</v>
      </c>
      <c r="H56" s="157"/>
      <c r="I56" s="157"/>
      <c r="J56" s="157">
        <f>'将来負担比率（分子）の構造'!K$52</f>
        <v>28891</v>
      </c>
      <c r="K56" s="157"/>
      <c r="L56" s="157"/>
      <c r="M56" s="157">
        <f>'将来負担比率（分子）の構造'!L$52</f>
        <v>27849</v>
      </c>
      <c r="N56" s="157"/>
      <c r="O56" s="157"/>
      <c r="P56" s="157">
        <f>'将来負担比率（分子）の構造'!M$52</f>
        <v>26881</v>
      </c>
    </row>
    <row r="57" spans="1:16" x14ac:dyDescent="0.15">
      <c r="A57" s="157" t="s">
        <v>42</v>
      </c>
      <c r="B57" s="157"/>
      <c r="C57" s="157"/>
      <c r="D57" s="157">
        <f>'将来負担比率（分子）の構造'!I$51</f>
        <v>5190</v>
      </c>
      <c r="E57" s="157"/>
      <c r="F57" s="157"/>
      <c r="G57" s="157">
        <f>'将来負担比率（分子）の構造'!J$51</f>
        <v>5020</v>
      </c>
      <c r="H57" s="157"/>
      <c r="I57" s="157"/>
      <c r="J57" s="157">
        <f>'将来負担比率（分子）の構造'!K$51</f>
        <v>4932</v>
      </c>
      <c r="K57" s="157"/>
      <c r="L57" s="157"/>
      <c r="M57" s="157">
        <f>'将来負担比率（分子）の構造'!L$51</f>
        <v>5546</v>
      </c>
      <c r="N57" s="157"/>
      <c r="O57" s="157"/>
      <c r="P57" s="157">
        <f>'将来負担比率（分子）の構造'!M$51</f>
        <v>6026</v>
      </c>
    </row>
    <row r="58" spans="1:16" x14ac:dyDescent="0.15">
      <c r="A58" s="157" t="s">
        <v>41</v>
      </c>
      <c r="B58" s="157"/>
      <c r="C58" s="157"/>
      <c r="D58" s="157">
        <f>'将来負担比率（分子）の構造'!I$50</f>
        <v>8191</v>
      </c>
      <c r="E58" s="157"/>
      <c r="F58" s="157"/>
      <c r="G58" s="157">
        <f>'将来負担比率（分子）の構造'!J$50</f>
        <v>8644</v>
      </c>
      <c r="H58" s="157"/>
      <c r="I58" s="157"/>
      <c r="J58" s="157">
        <f>'将来負担比率（分子）の構造'!K$50</f>
        <v>7910</v>
      </c>
      <c r="K58" s="157"/>
      <c r="L58" s="157"/>
      <c r="M58" s="157">
        <f>'将来負担比率（分子）の構造'!L$50</f>
        <v>6751</v>
      </c>
      <c r="N58" s="157"/>
      <c r="O58" s="157"/>
      <c r="P58" s="157">
        <f>'将来負担比率（分子）の構造'!M$50</f>
        <v>6333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2135</v>
      </c>
      <c r="C62" s="157"/>
      <c r="D62" s="157"/>
      <c r="E62" s="157">
        <f>'将来負担比率（分子）の構造'!J$45</f>
        <v>2159</v>
      </c>
      <c r="F62" s="157"/>
      <c r="G62" s="157"/>
      <c r="H62" s="157">
        <f>'将来負担比率（分子）の構造'!K$45</f>
        <v>2239</v>
      </c>
      <c r="I62" s="157"/>
      <c r="J62" s="157"/>
      <c r="K62" s="157">
        <f>'将来負担比率（分子）の構造'!L$45</f>
        <v>2360</v>
      </c>
      <c r="L62" s="157"/>
      <c r="M62" s="157"/>
      <c r="N62" s="157">
        <f>'将来負担比率（分子）の構造'!M$45</f>
        <v>2474</v>
      </c>
      <c r="O62" s="157"/>
      <c r="P62" s="157"/>
    </row>
    <row r="63" spans="1:16" x14ac:dyDescent="0.15">
      <c r="A63" s="157" t="s">
        <v>34</v>
      </c>
      <c r="B63" s="157">
        <f>'将来負担比率（分子）の構造'!I$44</f>
        <v>1367</v>
      </c>
      <c r="C63" s="157"/>
      <c r="D63" s="157"/>
      <c r="E63" s="157">
        <f>'将来負担比率（分子）の構造'!J$44</f>
        <v>1298</v>
      </c>
      <c r="F63" s="157"/>
      <c r="G63" s="157"/>
      <c r="H63" s="157">
        <f>'将来負担比率（分子）の構造'!K$44</f>
        <v>1290</v>
      </c>
      <c r="I63" s="157"/>
      <c r="J63" s="157"/>
      <c r="K63" s="157">
        <f>'将来負担比率（分子）の構造'!L$44</f>
        <v>1333</v>
      </c>
      <c r="L63" s="157"/>
      <c r="M63" s="157"/>
      <c r="N63" s="157">
        <f>'将来負担比率（分子）の構造'!M$44</f>
        <v>1281</v>
      </c>
      <c r="O63" s="157"/>
      <c r="P63" s="157"/>
    </row>
    <row r="64" spans="1:16" x14ac:dyDescent="0.15">
      <c r="A64" s="157" t="s">
        <v>33</v>
      </c>
      <c r="B64" s="157">
        <f>'将来負担比率（分子）の構造'!I$43</f>
        <v>4537</v>
      </c>
      <c r="C64" s="157"/>
      <c r="D64" s="157"/>
      <c r="E64" s="157">
        <f>'将来負担比率（分子）の構造'!J$43</f>
        <v>4673</v>
      </c>
      <c r="F64" s="157"/>
      <c r="G64" s="157"/>
      <c r="H64" s="157">
        <f>'将来負担比率（分子）の構造'!K$43</f>
        <v>4995</v>
      </c>
      <c r="I64" s="157"/>
      <c r="J64" s="157"/>
      <c r="K64" s="157">
        <f>'将来負担比率（分子）の構造'!L$43</f>
        <v>4815</v>
      </c>
      <c r="L64" s="157"/>
      <c r="M64" s="157"/>
      <c r="N64" s="157">
        <f>'将来負担比率（分子）の構造'!M$43</f>
        <v>5476</v>
      </c>
      <c r="O64" s="157"/>
      <c r="P64" s="157"/>
    </row>
    <row r="65" spans="1:16" x14ac:dyDescent="0.15">
      <c r="A65" s="157" t="s">
        <v>32</v>
      </c>
      <c r="B65" s="157">
        <f>'将来負担比率（分子）の構造'!I$42</f>
        <v>9279</v>
      </c>
      <c r="C65" s="157"/>
      <c r="D65" s="157"/>
      <c r="E65" s="157">
        <f>'将来負担比率（分子）の構造'!J$42</f>
        <v>9252</v>
      </c>
      <c r="F65" s="157"/>
      <c r="G65" s="157"/>
      <c r="H65" s="157">
        <f>'将来負担比率（分子）の構造'!K$42</f>
        <v>8787</v>
      </c>
      <c r="I65" s="157"/>
      <c r="J65" s="157"/>
      <c r="K65" s="157">
        <f>'将来負担比率（分子）の構造'!L$42</f>
        <v>8330</v>
      </c>
      <c r="L65" s="157"/>
      <c r="M65" s="157"/>
      <c r="N65" s="157">
        <f>'将来負担比率（分子）の構造'!M$42</f>
        <v>7879</v>
      </c>
      <c r="O65" s="157"/>
      <c r="P65" s="157"/>
    </row>
    <row r="66" spans="1:16" x14ac:dyDescent="0.15">
      <c r="A66" s="157" t="s">
        <v>31</v>
      </c>
      <c r="B66" s="157">
        <f>'将来負担比率（分子）の構造'!I$41</f>
        <v>40252</v>
      </c>
      <c r="C66" s="157"/>
      <c r="D66" s="157"/>
      <c r="E66" s="157">
        <f>'将来負担比率（分子）の構造'!J$41</f>
        <v>40880</v>
      </c>
      <c r="F66" s="157"/>
      <c r="G66" s="157"/>
      <c r="H66" s="157">
        <f>'将来負担比率（分子）の構造'!K$41</f>
        <v>40521</v>
      </c>
      <c r="I66" s="157"/>
      <c r="J66" s="157"/>
      <c r="K66" s="157">
        <f>'将来負担比率（分子）の構造'!L$41</f>
        <v>40352</v>
      </c>
      <c r="L66" s="157"/>
      <c r="M66" s="157"/>
      <c r="N66" s="157">
        <f>'将来負担比率（分子）の構造'!M$41</f>
        <v>39262</v>
      </c>
      <c r="O66" s="157"/>
      <c r="P66" s="157"/>
    </row>
    <row r="67" spans="1:16" x14ac:dyDescent="0.15">
      <c r="A67" s="157" t="s">
        <v>71</v>
      </c>
      <c r="B67" s="157" t="e">
        <f>NA()</f>
        <v>#N/A</v>
      </c>
      <c r="C67" s="157">
        <f>IF(ISNUMBER('将来負担比率（分子）の構造'!I$53), IF('将来負担比率（分子）の構造'!I$53 &lt; 0, 0, '将来負担比率（分子）の構造'!I$53), NA())</f>
        <v>14748</v>
      </c>
      <c r="D67" s="157" t="e">
        <f>NA()</f>
        <v>#N/A</v>
      </c>
      <c r="E67" s="157" t="e">
        <f>NA()</f>
        <v>#N/A</v>
      </c>
      <c r="F67" s="157">
        <f>IF(ISNUMBER('将来負担比率（分子）の構造'!J$53), IF('将来負担比率（分子）の構造'!J$53 &lt; 0, 0, '将来負担比率（分子）の構造'!J$53), NA())</f>
        <v>15367</v>
      </c>
      <c r="G67" s="157" t="e">
        <f>NA()</f>
        <v>#N/A</v>
      </c>
      <c r="H67" s="157" t="e">
        <f>NA()</f>
        <v>#N/A</v>
      </c>
      <c r="I67" s="157">
        <f>IF(ISNUMBER('将来負担比率（分子）の構造'!K$53), IF('将来負担比率（分子）の構造'!K$53 &lt; 0, 0, '将来負担比率（分子）の構造'!K$53), NA())</f>
        <v>16098</v>
      </c>
      <c r="J67" s="157" t="e">
        <f>NA()</f>
        <v>#N/A</v>
      </c>
      <c r="K67" s="157" t="e">
        <f>NA()</f>
        <v>#N/A</v>
      </c>
      <c r="L67" s="157">
        <f>IF(ISNUMBER('将来負担比率（分子）の構造'!L$53), IF('将来負担比率（分子）の構造'!L$53 &lt; 0, 0, '将来負担比率（分子）の構造'!L$53), NA())</f>
        <v>17044</v>
      </c>
      <c r="M67" s="157" t="e">
        <f>NA()</f>
        <v>#N/A</v>
      </c>
      <c r="N67" s="157" t="e">
        <f>NA()</f>
        <v>#N/A</v>
      </c>
      <c r="O67" s="157">
        <f>IF(ISNUMBER('将来負担比率（分子）の構造'!M$53), IF('将来負担比率（分子）の構造'!M$53 &lt; 0, 0, '将来負担比率（分子）の構造'!M$53), NA())</f>
        <v>17131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897</v>
      </c>
      <c r="C72" s="161">
        <f>基金残高に係る経年分析!G55</f>
        <v>860</v>
      </c>
      <c r="D72" s="161">
        <f>基金残高に係る経年分析!H55</f>
        <v>857</v>
      </c>
    </row>
    <row r="73" spans="1:16" x14ac:dyDescent="0.15">
      <c r="A73" s="160" t="s">
        <v>74</v>
      </c>
      <c r="B73" s="161">
        <f>基金残高に係る経年分析!F56</f>
        <v>359</v>
      </c>
      <c r="C73" s="161">
        <f>基金残高に係る経年分析!G56</f>
        <v>83</v>
      </c>
      <c r="D73" s="161">
        <f>基金残高に係る経年分析!H56</f>
        <v>193</v>
      </c>
    </row>
    <row r="74" spans="1:16" x14ac:dyDescent="0.15">
      <c r="A74" s="160" t="s">
        <v>75</v>
      </c>
      <c r="B74" s="161">
        <f>基金残高に係る経年分析!F57</f>
        <v>4451</v>
      </c>
      <c r="C74" s="161">
        <f>基金残高に係る経年分析!G57</f>
        <v>3837</v>
      </c>
      <c r="D74" s="161">
        <f>基金残高に係る経年分析!H57</f>
        <v>3685</v>
      </c>
    </row>
  </sheetData>
  <sheetProtection algorithmName="SHA-512" hashValue="6HtXlNtXPci0gpptXqn4lYcLBy+drRfk7lyOOGZ1z3LmBWDwSuXzBgR8iSQrVwcvcctNYFumlDAYTwpxXhLxIQ==" saltValue="+eIp2LApUGzPNlxqygMG7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8989977</v>
      </c>
      <c r="S5" s="600"/>
      <c r="T5" s="600"/>
      <c r="U5" s="600"/>
      <c r="V5" s="600"/>
      <c r="W5" s="600"/>
      <c r="X5" s="600"/>
      <c r="Y5" s="601"/>
      <c r="Z5" s="602">
        <v>26.3</v>
      </c>
      <c r="AA5" s="602"/>
      <c r="AB5" s="602"/>
      <c r="AC5" s="602"/>
      <c r="AD5" s="603">
        <v>8327626</v>
      </c>
      <c r="AE5" s="603"/>
      <c r="AF5" s="603"/>
      <c r="AG5" s="603"/>
      <c r="AH5" s="603"/>
      <c r="AI5" s="603"/>
      <c r="AJ5" s="603"/>
      <c r="AK5" s="603"/>
      <c r="AL5" s="604">
        <v>47.7</v>
      </c>
      <c r="AM5" s="605"/>
      <c r="AN5" s="605"/>
      <c r="AO5" s="606"/>
      <c r="AP5" s="596" t="s">
        <v>217</v>
      </c>
      <c r="AQ5" s="597"/>
      <c r="AR5" s="597"/>
      <c r="AS5" s="597"/>
      <c r="AT5" s="597"/>
      <c r="AU5" s="597"/>
      <c r="AV5" s="597"/>
      <c r="AW5" s="597"/>
      <c r="AX5" s="597"/>
      <c r="AY5" s="597"/>
      <c r="AZ5" s="597"/>
      <c r="BA5" s="597"/>
      <c r="BB5" s="597"/>
      <c r="BC5" s="597"/>
      <c r="BD5" s="597"/>
      <c r="BE5" s="597"/>
      <c r="BF5" s="598"/>
      <c r="BG5" s="610">
        <v>8327626</v>
      </c>
      <c r="BH5" s="611"/>
      <c r="BI5" s="611"/>
      <c r="BJ5" s="611"/>
      <c r="BK5" s="611"/>
      <c r="BL5" s="611"/>
      <c r="BM5" s="611"/>
      <c r="BN5" s="612"/>
      <c r="BO5" s="613">
        <v>92.6</v>
      </c>
      <c r="BP5" s="613"/>
      <c r="BQ5" s="613"/>
      <c r="BR5" s="613"/>
      <c r="BS5" s="614">
        <v>116172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153731</v>
      </c>
      <c r="S6" s="611"/>
      <c r="T6" s="611"/>
      <c r="U6" s="611"/>
      <c r="V6" s="611"/>
      <c r="W6" s="611"/>
      <c r="X6" s="611"/>
      <c r="Y6" s="612"/>
      <c r="Z6" s="613">
        <v>0.4</v>
      </c>
      <c r="AA6" s="613"/>
      <c r="AB6" s="613"/>
      <c r="AC6" s="613"/>
      <c r="AD6" s="614">
        <v>153731</v>
      </c>
      <c r="AE6" s="614"/>
      <c r="AF6" s="614"/>
      <c r="AG6" s="614"/>
      <c r="AH6" s="614"/>
      <c r="AI6" s="614"/>
      <c r="AJ6" s="614"/>
      <c r="AK6" s="614"/>
      <c r="AL6" s="615">
        <v>0.9</v>
      </c>
      <c r="AM6" s="616"/>
      <c r="AN6" s="616"/>
      <c r="AO6" s="617"/>
      <c r="AP6" s="607" t="s">
        <v>222</v>
      </c>
      <c r="AQ6" s="608"/>
      <c r="AR6" s="608"/>
      <c r="AS6" s="608"/>
      <c r="AT6" s="608"/>
      <c r="AU6" s="608"/>
      <c r="AV6" s="608"/>
      <c r="AW6" s="608"/>
      <c r="AX6" s="608"/>
      <c r="AY6" s="608"/>
      <c r="AZ6" s="608"/>
      <c r="BA6" s="608"/>
      <c r="BB6" s="608"/>
      <c r="BC6" s="608"/>
      <c r="BD6" s="608"/>
      <c r="BE6" s="608"/>
      <c r="BF6" s="609"/>
      <c r="BG6" s="610">
        <v>8327626</v>
      </c>
      <c r="BH6" s="611"/>
      <c r="BI6" s="611"/>
      <c r="BJ6" s="611"/>
      <c r="BK6" s="611"/>
      <c r="BL6" s="611"/>
      <c r="BM6" s="611"/>
      <c r="BN6" s="612"/>
      <c r="BO6" s="613">
        <v>92.6</v>
      </c>
      <c r="BP6" s="613"/>
      <c r="BQ6" s="613"/>
      <c r="BR6" s="613"/>
      <c r="BS6" s="614">
        <v>116172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240578</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240161</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5389</v>
      </c>
      <c r="S7" s="611"/>
      <c r="T7" s="611"/>
      <c r="U7" s="611"/>
      <c r="V7" s="611"/>
      <c r="W7" s="611"/>
      <c r="X7" s="611"/>
      <c r="Y7" s="612"/>
      <c r="Z7" s="613">
        <v>0</v>
      </c>
      <c r="AA7" s="613"/>
      <c r="AB7" s="613"/>
      <c r="AC7" s="613"/>
      <c r="AD7" s="614">
        <v>5389</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3871806</v>
      </c>
      <c r="BH7" s="611"/>
      <c r="BI7" s="611"/>
      <c r="BJ7" s="611"/>
      <c r="BK7" s="611"/>
      <c r="BL7" s="611"/>
      <c r="BM7" s="611"/>
      <c r="BN7" s="612"/>
      <c r="BO7" s="613">
        <v>43.1</v>
      </c>
      <c r="BP7" s="613"/>
      <c r="BQ7" s="613"/>
      <c r="BR7" s="613"/>
      <c r="BS7" s="614">
        <v>116172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4111456</v>
      </c>
      <c r="CS7" s="611"/>
      <c r="CT7" s="611"/>
      <c r="CU7" s="611"/>
      <c r="CV7" s="611"/>
      <c r="CW7" s="611"/>
      <c r="CX7" s="611"/>
      <c r="CY7" s="612"/>
      <c r="CZ7" s="613">
        <v>12.1</v>
      </c>
      <c r="DA7" s="613"/>
      <c r="DB7" s="613"/>
      <c r="DC7" s="613"/>
      <c r="DD7" s="619">
        <v>329675</v>
      </c>
      <c r="DE7" s="611"/>
      <c r="DF7" s="611"/>
      <c r="DG7" s="611"/>
      <c r="DH7" s="611"/>
      <c r="DI7" s="611"/>
      <c r="DJ7" s="611"/>
      <c r="DK7" s="611"/>
      <c r="DL7" s="611"/>
      <c r="DM7" s="611"/>
      <c r="DN7" s="611"/>
      <c r="DO7" s="611"/>
      <c r="DP7" s="612"/>
      <c r="DQ7" s="619">
        <v>3511448</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115951</v>
      </c>
      <c r="S8" s="611"/>
      <c r="T8" s="611"/>
      <c r="U8" s="611"/>
      <c r="V8" s="611"/>
      <c r="W8" s="611"/>
      <c r="X8" s="611"/>
      <c r="Y8" s="612"/>
      <c r="Z8" s="613">
        <v>0.3</v>
      </c>
      <c r="AA8" s="613"/>
      <c r="AB8" s="613"/>
      <c r="AC8" s="613"/>
      <c r="AD8" s="614">
        <v>115951</v>
      </c>
      <c r="AE8" s="614"/>
      <c r="AF8" s="614"/>
      <c r="AG8" s="614"/>
      <c r="AH8" s="614"/>
      <c r="AI8" s="614"/>
      <c r="AJ8" s="614"/>
      <c r="AK8" s="614"/>
      <c r="AL8" s="615">
        <v>0.7</v>
      </c>
      <c r="AM8" s="616"/>
      <c r="AN8" s="616"/>
      <c r="AO8" s="617"/>
      <c r="AP8" s="607" t="s">
        <v>228</v>
      </c>
      <c r="AQ8" s="608"/>
      <c r="AR8" s="608"/>
      <c r="AS8" s="608"/>
      <c r="AT8" s="608"/>
      <c r="AU8" s="608"/>
      <c r="AV8" s="608"/>
      <c r="AW8" s="608"/>
      <c r="AX8" s="608"/>
      <c r="AY8" s="608"/>
      <c r="AZ8" s="608"/>
      <c r="BA8" s="608"/>
      <c r="BB8" s="608"/>
      <c r="BC8" s="608"/>
      <c r="BD8" s="608"/>
      <c r="BE8" s="608"/>
      <c r="BF8" s="609"/>
      <c r="BG8" s="610">
        <v>111233</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14405816</v>
      </c>
      <c r="CS8" s="611"/>
      <c r="CT8" s="611"/>
      <c r="CU8" s="611"/>
      <c r="CV8" s="611"/>
      <c r="CW8" s="611"/>
      <c r="CX8" s="611"/>
      <c r="CY8" s="612"/>
      <c r="CZ8" s="613">
        <v>42.4</v>
      </c>
      <c r="DA8" s="613"/>
      <c r="DB8" s="613"/>
      <c r="DC8" s="613"/>
      <c r="DD8" s="619">
        <v>52631</v>
      </c>
      <c r="DE8" s="611"/>
      <c r="DF8" s="611"/>
      <c r="DG8" s="611"/>
      <c r="DH8" s="611"/>
      <c r="DI8" s="611"/>
      <c r="DJ8" s="611"/>
      <c r="DK8" s="611"/>
      <c r="DL8" s="611"/>
      <c r="DM8" s="611"/>
      <c r="DN8" s="611"/>
      <c r="DO8" s="611"/>
      <c r="DP8" s="612"/>
      <c r="DQ8" s="619">
        <v>8059413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144207</v>
      </c>
      <c r="S9" s="611"/>
      <c r="T9" s="611"/>
      <c r="U9" s="611"/>
      <c r="V9" s="611"/>
      <c r="W9" s="611"/>
      <c r="X9" s="611"/>
      <c r="Y9" s="612"/>
      <c r="Z9" s="613">
        <v>0.4</v>
      </c>
      <c r="AA9" s="613"/>
      <c r="AB9" s="613"/>
      <c r="AC9" s="613"/>
      <c r="AD9" s="614">
        <v>144207</v>
      </c>
      <c r="AE9" s="614"/>
      <c r="AF9" s="614"/>
      <c r="AG9" s="614"/>
      <c r="AH9" s="614"/>
      <c r="AI9" s="614"/>
      <c r="AJ9" s="614"/>
      <c r="AK9" s="614"/>
      <c r="AL9" s="615">
        <v>0.8</v>
      </c>
      <c r="AM9" s="616"/>
      <c r="AN9" s="616"/>
      <c r="AO9" s="617"/>
      <c r="AP9" s="607" t="s">
        <v>231</v>
      </c>
      <c r="AQ9" s="608"/>
      <c r="AR9" s="608"/>
      <c r="AS9" s="608"/>
      <c r="AT9" s="608"/>
      <c r="AU9" s="608"/>
      <c r="AV9" s="608"/>
      <c r="AW9" s="608"/>
      <c r="AX9" s="608"/>
      <c r="AY9" s="608"/>
      <c r="AZ9" s="608"/>
      <c r="BA9" s="608"/>
      <c r="BB9" s="608"/>
      <c r="BC9" s="608"/>
      <c r="BD9" s="608"/>
      <c r="BE9" s="608"/>
      <c r="BF9" s="609"/>
      <c r="BG9" s="610">
        <v>3286040</v>
      </c>
      <c r="BH9" s="611"/>
      <c r="BI9" s="611"/>
      <c r="BJ9" s="611"/>
      <c r="BK9" s="611"/>
      <c r="BL9" s="611"/>
      <c r="BM9" s="611"/>
      <c r="BN9" s="612"/>
      <c r="BO9" s="613">
        <v>36.6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1911470</v>
      </c>
      <c r="CS9" s="611"/>
      <c r="CT9" s="611"/>
      <c r="CU9" s="611"/>
      <c r="CV9" s="611"/>
      <c r="CW9" s="611"/>
      <c r="CX9" s="611"/>
      <c r="CY9" s="612"/>
      <c r="CZ9" s="613">
        <v>5.6</v>
      </c>
      <c r="DA9" s="613"/>
      <c r="DB9" s="613"/>
      <c r="DC9" s="613"/>
      <c r="DD9" s="619">
        <v>3040</v>
      </c>
      <c r="DE9" s="611"/>
      <c r="DF9" s="611"/>
      <c r="DG9" s="611"/>
      <c r="DH9" s="611"/>
      <c r="DI9" s="611"/>
      <c r="DJ9" s="611"/>
      <c r="DK9" s="611"/>
      <c r="DL9" s="611"/>
      <c r="DM9" s="611"/>
      <c r="DN9" s="611"/>
      <c r="DO9" s="611"/>
      <c r="DP9" s="612"/>
      <c r="DQ9" s="619">
        <v>1689926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166037</v>
      </c>
      <c r="BH10" s="611"/>
      <c r="BI10" s="611"/>
      <c r="BJ10" s="611"/>
      <c r="BK10" s="611"/>
      <c r="BL10" s="611"/>
      <c r="BM10" s="611"/>
      <c r="BN10" s="612"/>
      <c r="BO10" s="613">
        <v>1.8</v>
      </c>
      <c r="BP10" s="613"/>
      <c r="BQ10" s="613"/>
      <c r="BR10" s="613"/>
      <c r="BS10" s="614">
        <v>27741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35689</v>
      </c>
      <c r="CS10" s="611"/>
      <c r="CT10" s="611"/>
      <c r="CU10" s="611"/>
      <c r="CV10" s="611"/>
      <c r="CW10" s="611"/>
      <c r="CX10" s="611"/>
      <c r="CY10" s="612"/>
      <c r="CZ10" s="613">
        <v>0.1</v>
      </c>
      <c r="DA10" s="613"/>
      <c r="DB10" s="613"/>
      <c r="DC10" s="613"/>
      <c r="DD10" s="619">
        <v>2370</v>
      </c>
      <c r="DE10" s="611"/>
      <c r="DF10" s="611"/>
      <c r="DG10" s="611"/>
      <c r="DH10" s="611"/>
      <c r="DI10" s="611"/>
      <c r="DJ10" s="611"/>
      <c r="DK10" s="611"/>
      <c r="DL10" s="611"/>
      <c r="DM10" s="611"/>
      <c r="DN10" s="611"/>
      <c r="DO10" s="611"/>
      <c r="DP10" s="612"/>
      <c r="DQ10" s="619">
        <v>34388</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1729995</v>
      </c>
      <c r="S11" s="611"/>
      <c r="T11" s="611"/>
      <c r="U11" s="611"/>
      <c r="V11" s="611"/>
      <c r="W11" s="611"/>
      <c r="X11" s="611"/>
      <c r="Y11" s="612"/>
      <c r="Z11" s="615">
        <v>5.0999999999999996</v>
      </c>
      <c r="AA11" s="616"/>
      <c r="AB11" s="616"/>
      <c r="AC11" s="622"/>
      <c r="AD11" s="619">
        <v>1729995</v>
      </c>
      <c r="AE11" s="611"/>
      <c r="AF11" s="611"/>
      <c r="AG11" s="611"/>
      <c r="AH11" s="611"/>
      <c r="AI11" s="611"/>
      <c r="AJ11" s="611"/>
      <c r="AK11" s="612"/>
      <c r="AL11" s="615">
        <v>9.9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308496</v>
      </c>
      <c r="BH11" s="611"/>
      <c r="BI11" s="611"/>
      <c r="BJ11" s="611"/>
      <c r="BK11" s="611"/>
      <c r="BL11" s="611"/>
      <c r="BM11" s="611"/>
      <c r="BN11" s="612"/>
      <c r="BO11" s="613">
        <v>3.4</v>
      </c>
      <c r="BP11" s="613"/>
      <c r="BQ11" s="613"/>
      <c r="BR11" s="613"/>
      <c r="BS11" s="614">
        <v>88431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133353</v>
      </c>
      <c r="CS11" s="611"/>
      <c r="CT11" s="611"/>
      <c r="CU11" s="611"/>
      <c r="CV11" s="611"/>
      <c r="CW11" s="611"/>
      <c r="CX11" s="611"/>
      <c r="CY11" s="612"/>
      <c r="CZ11" s="613">
        <v>0.4</v>
      </c>
      <c r="DA11" s="613"/>
      <c r="DB11" s="613"/>
      <c r="DC11" s="613"/>
      <c r="DD11" s="619">
        <v>16317</v>
      </c>
      <c r="DE11" s="611"/>
      <c r="DF11" s="611"/>
      <c r="DG11" s="611"/>
      <c r="DH11" s="611"/>
      <c r="DI11" s="611"/>
      <c r="DJ11" s="611"/>
      <c r="DK11" s="611"/>
      <c r="DL11" s="611"/>
      <c r="DM11" s="611"/>
      <c r="DN11" s="611"/>
      <c r="DO11" s="611"/>
      <c r="DP11" s="612"/>
      <c r="DQ11" s="619">
        <v>87420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44561</v>
      </c>
      <c r="S12" s="611"/>
      <c r="T12" s="611"/>
      <c r="U12" s="611"/>
      <c r="V12" s="611"/>
      <c r="W12" s="611"/>
      <c r="X12" s="611"/>
      <c r="Y12" s="612"/>
      <c r="Z12" s="613">
        <v>0.1</v>
      </c>
      <c r="AA12" s="613"/>
      <c r="AB12" s="613"/>
      <c r="AC12" s="613"/>
      <c r="AD12" s="614">
        <v>44561</v>
      </c>
      <c r="AE12" s="614"/>
      <c r="AF12" s="614"/>
      <c r="AG12" s="614"/>
      <c r="AH12" s="614"/>
      <c r="AI12" s="614"/>
      <c r="AJ12" s="614"/>
      <c r="AK12" s="614"/>
      <c r="AL12" s="615">
        <v>0.3</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3842612</v>
      </c>
      <c r="BH12" s="611"/>
      <c r="BI12" s="611"/>
      <c r="BJ12" s="611"/>
      <c r="BK12" s="611"/>
      <c r="BL12" s="611"/>
      <c r="BM12" s="611"/>
      <c r="BN12" s="612"/>
      <c r="BO12" s="613">
        <v>42.7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598289</v>
      </c>
      <c r="CS12" s="611"/>
      <c r="CT12" s="611"/>
      <c r="CU12" s="611"/>
      <c r="CV12" s="611"/>
      <c r="CW12" s="611"/>
      <c r="CX12" s="611"/>
      <c r="CY12" s="612"/>
      <c r="CZ12" s="613">
        <v>1.8</v>
      </c>
      <c r="DA12" s="613"/>
      <c r="DB12" s="613"/>
      <c r="DC12" s="613"/>
      <c r="DD12" s="619">
        <v>1850</v>
      </c>
      <c r="DE12" s="611"/>
      <c r="DF12" s="611"/>
      <c r="DG12" s="611"/>
      <c r="DH12" s="611"/>
      <c r="DI12" s="611"/>
      <c r="DJ12" s="611"/>
      <c r="DK12" s="611"/>
      <c r="DL12" s="611"/>
      <c r="DM12" s="611"/>
      <c r="DN12" s="611"/>
      <c r="DO12" s="611"/>
      <c r="DP12" s="612"/>
      <c r="DQ12" s="619">
        <v>340297</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3831787</v>
      </c>
      <c r="BH13" s="611"/>
      <c r="BI13" s="611"/>
      <c r="BJ13" s="611"/>
      <c r="BK13" s="611"/>
      <c r="BL13" s="611"/>
      <c r="BM13" s="611"/>
      <c r="BN13" s="612"/>
      <c r="BO13" s="613">
        <v>42.6</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4652858</v>
      </c>
      <c r="CS13" s="611"/>
      <c r="CT13" s="611"/>
      <c r="CU13" s="611"/>
      <c r="CV13" s="611"/>
      <c r="CW13" s="611"/>
      <c r="CX13" s="611"/>
      <c r="CY13" s="612"/>
      <c r="CZ13" s="613">
        <v>13.7</v>
      </c>
      <c r="DA13" s="613"/>
      <c r="DB13" s="613"/>
      <c r="DC13" s="613"/>
      <c r="DD13" s="619">
        <v>3176968</v>
      </c>
      <c r="DE13" s="611"/>
      <c r="DF13" s="611"/>
      <c r="DG13" s="611"/>
      <c r="DH13" s="611"/>
      <c r="DI13" s="611"/>
      <c r="DJ13" s="611"/>
      <c r="DK13" s="611"/>
      <c r="DL13" s="611"/>
      <c r="DM13" s="611"/>
      <c r="DN13" s="611"/>
      <c r="DO13" s="611"/>
      <c r="DP13" s="612"/>
      <c r="DQ13" s="619">
        <v>1493683</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183775</v>
      </c>
      <c r="BH14" s="611"/>
      <c r="BI14" s="611"/>
      <c r="BJ14" s="611"/>
      <c r="BK14" s="611"/>
      <c r="BL14" s="611"/>
      <c r="BM14" s="611"/>
      <c r="BN14" s="612"/>
      <c r="BO14" s="613">
        <v>2</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1198074</v>
      </c>
      <c r="CS14" s="611"/>
      <c r="CT14" s="611"/>
      <c r="CU14" s="611"/>
      <c r="CV14" s="611"/>
      <c r="CW14" s="611"/>
      <c r="CX14" s="611"/>
      <c r="CY14" s="612"/>
      <c r="CZ14" s="613">
        <v>3.5</v>
      </c>
      <c r="DA14" s="613"/>
      <c r="DB14" s="613"/>
      <c r="DC14" s="613"/>
      <c r="DD14" s="619">
        <v>214902</v>
      </c>
      <c r="DE14" s="611"/>
      <c r="DF14" s="611"/>
      <c r="DG14" s="611"/>
      <c r="DH14" s="611"/>
      <c r="DI14" s="611"/>
      <c r="DJ14" s="611"/>
      <c r="DK14" s="611"/>
      <c r="DL14" s="611"/>
      <c r="DM14" s="611"/>
      <c r="DN14" s="611"/>
      <c r="DO14" s="611"/>
      <c r="DP14" s="612"/>
      <c r="DQ14" s="619">
        <v>994707</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33546</v>
      </c>
      <c r="S15" s="611"/>
      <c r="T15" s="611"/>
      <c r="U15" s="611"/>
      <c r="V15" s="611"/>
      <c r="W15" s="611"/>
      <c r="X15" s="611"/>
      <c r="Y15" s="612"/>
      <c r="Z15" s="613">
        <v>0.1</v>
      </c>
      <c r="AA15" s="613"/>
      <c r="AB15" s="613"/>
      <c r="AC15" s="613"/>
      <c r="AD15" s="614">
        <v>33546</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429433</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3316781</v>
      </c>
      <c r="CS15" s="611"/>
      <c r="CT15" s="611"/>
      <c r="CU15" s="611"/>
      <c r="CV15" s="611"/>
      <c r="CW15" s="611"/>
      <c r="CX15" s="611"/>
      <c r="CY15" s="612"/>
      <c r="CZ15" s="613">
        <v>9.8000000000000007</v>
      </c>
      <c r="DA15" s="613"/>
      <c r="DB15" s="613"/>
      <c r="DC15" s="613"/>
      <c r="DD15" s="619">
        <v>883946</v>
      </c>
      <c r="DE15" s="611"/>
      <c r="DF15" s="611"/>
      <c r="DG15" s="611"/>
      <c r="DH15" s="611"/>
      <c r="DI15" s="611"/>
      <c r="DJ15" s="611"/>
      <c r="DK15" s="611"/>
      <c r="DL15" s="611"/>
      <c r="DM15" s="611"/>
      <c r="DN15" s="611"/>
      <c r="DO15" s="611"/>
      <c r="DP15" s="612"/>
      <c r="DQ15" s="619">
        <v>1946812</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142616</v>
      </c>
      <c r="S16" s="611"/>
      <c r="T16" s="611"/>
      <c r="U16" s="611"/>
      <c r="V16" s="611"/>
      <c r="W16" s="611"/>
      <c r="X16" s="611"/>
      <c r="Y16" s="612"/>
      <c r="Z16" s="613">
        <v>0.4</v>
      </c>
      <c r="AA16" s="613"/>
      <c r="AB16" s="613"/>
      <c r="AC16" s="613"/>
      <c r="AD16" s="614">
        <v>142616</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406772</v>
      </c>
      <c r="S17" s="611"/>
      <c r="T17" s="611"/>
      <c r="U17" s="611"/>
      <c r="V17" s="611"/>
      <c r="W17" s="611"/>
      <c r="X17" s="611"/>
      <c r="Y17" s="612"/>
      <c r="Z17" s="613">
        <v>1.2</v>
      </c>
      <c r="AA17" s="613"/>
      <c r="AB17" s="613"/>
      <c r="AC17" s="613"/>
      <c r="AD17" s="614">
        <v>406772</v>
      </c>
      <c r="AE17" s="614"/>
      <c r="AF17" s="614"/>
      <c r="AG17" s="614"/>
      <c r="AH17" s="614"/>
      <c r="AI17" s="614"/>
      <c r="AJ17" s="614"/>
      <c r="AK17" s="614"/>
      <c r="AL17" s="615">
        <v>2.2999999999999998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3345884</v>
      </c>
      <c r="CS17" s="611"/>
      <c r="CT17" s="611"/>
      <c r="CU17" s="611"/>
      <c r="CV17" s="611"/>
      <c r="CW17" s="611"/>
      <c r="CX17" s="611"/>
      <c r="CY17" s="612"/>
      <c r="CZ17" s="613">
        <v>9.9</v>
      </c>
      <c r="DA17" s="613"/>
      <c r="DB17" s="613"/>
      <c r="DC17" s="613"/>
      <c r="DD17" s="619" t="s">
        <v>122</v>
      </c>
      <c r="DE17" s="611"/>
      <c r="DF17" s="611"/>
      <c r="DG17" s="611"/>
      <c r="DH17" s="611"/>
      <c r="DI17" s="611"/>
      <c r="DJ17" s="611"/>
      <c r="DK17" s="611"/>
      <c r="DL17" s="611"/>
      <c r="DM17" s="611"/>
      <c r="DN17" s="611"/>
      <c r="DO17" s="611"/>
      <c r="DP17" s="612"/>
      <c r="DQ17" s="619">
        <v>3345884</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81138</v>
      </c>
      <c r="S18" s="611"/>
      <c r="T18" s="611"/>
      <c r="U18" s="611"/>
      <c r="V18" s="611"/>
      <c r="W18" s="611"/>
      <c r="X18" s="611"/>
      <c r="Y18" s="612"/>
      <c r="Z18" s="613">
        <v>0.2</v>
      </c>
      <c r="AA18" s="613"/>
      <c r="AB18" s="613"/>
      <c r="AC18" s="613"/>
      <c r="AD18" s="614">
        <v>81138</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314</v>
      </c>
      <c r="CS18" s="611"/>
      <c r="CT18" s="611"/>
      <c r="CU18" s="611"/>
      <c r="CV18" s="611"/>
      <c r="CW18" s="611"/>
      <c r="CX18" s="611"/>
      <c r="CY18" s="612"/>
      <c r="CZ18" s="613">
        <v>0</v>
      </c>
      <c r="DA18" s="613"/>
      <c r="DB18" s="613"/>
      <c r="DC18" s="613"/>
      <c r="DD18" s="619">
        <v>314</v>
      </c>
      <c r="DE18" s="611"/>
      <c r="DF18" s="611"/>
      <c r="DG18" s="611"/>
      <c r="DH18" s="611"/>
      <c r="DI18" s="611"/>
      <c r="DJ18" s="611"/>
      <c r="DK18" s="611"/>
      <c r="DL18" s="611"/>
      <c r="DM18" s="611"/>
      <c r="DN18" s="611"/>
      <c r="DO18" s="611"/>
      <c r="DP18" s="612"/>
      <c r="DQ18" s="619">
        <v>314</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321844</v>
      </c>
      <c r="S19" s="611"/>
      <c r="T19" s="611"/>
      <c r="U19" s="611"/>
      <c r="V19" s="611"/>
      <c r="W19" s="611"/>
      <c r="X19" s="611"/>
      <c r="Y19" s="612"/>
      <c r="Z19" s="613">
        <v>0.9</v>
      </c>
      <c r="AA19" s="613"/>
      <c r="AB19" s="613"/>
      <c r="AC19" s="613"/>
      <c r="AD19" s="614">
        <v>321844</v>
      </c>
      <c r="AE19" s="614"/>
      <c r="AF19" s="614"/>
      <c r="AG19" s="614"/>
      <c r="AH19" s="614"/>
      <c r="AI19" s="614"/>
      <c r="AJ19" s="614"/>
      <c r="AK19" s="614"/>
      <c r="AL19" s="615">
        <v>1.8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662351</v>
      </c>
      <c r="BH19" s="611"/>
      <c r="BI19" s="611"/>
      <c r="BJ19" s="611"/>
      <c r="BK19" s="611"/>
      <c r="BL19" s="611"/>
      <c r="BM19" s="611"/>
      <c r="BN19" s="612"/>
      <c r="BO19" s="613">
        <v>7.4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3790</v>
      </c>
      <c r="S20" s="611"/>
      <c r="T20" s="611"/>
      <c r="U20" s="611"/>
      <c r="V20" s="611"/>
      <c r="W20" s="611"/>
      <c r="X20" s="611"/>
      <c r="Y20" s="612"/>
      <c r="Z20" s="613">
        <v>0</v>
      </c>
      <c r="AA20" s="613"/>
      <c r="AB20" s="613"/>
      <c r="AC20" s="613"/>
      <c r="AD20" s="614">
        <v>3790</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662351</v>
      </c>
      <c r="BH20" s="611"/>
      <c r="BI20" s="611"/>
      <c r="BJ20" s="611"/>
      <c r="BK20" s="611"/>
      <c r="BL20" s="611"/>
      <c r="BM20" s="611"/>
      <c r="BN20" s="612"/>
      <c r="BO20" s="613">
        <v>7.4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33950562</v>
      </c>
      <c r="CS20" s="611"/>
      <c r="CT20" s="611"/>
      <c r="CU20" s="611"/>
      <c r="CV20" s="611"/>
      <c r="CW20" s="611"/>
      <c r="CX20" s="611"/>
      <c r="CY20" s="612"/>
      <c r="CZ20" s="613">
        <v>100</v>
      </c>
      <c r="DA20" s="613"/>
      <c r="DB20" s="613"/>
      <c r="DC20" s="613"/>
      <c r="DD20" s="619">
        <v>4682013</v>
      </c>
      <c r="DE20" s="611"/>
      <c r="DF20" s="611"/>
      <c r="DG20" s="611"/>
      <c r="DH20" s="611"/>
      <c r="DI20" s="611"/>
      <c r="DJ20" s="611"/>
      <c r="DK20" s="611"/>
      <c r="DL20" s="611"/>
      <c r="DM20" s="611"/>
      <c r="DN20" s="611"/>
      <c r="DO20" s="611"/>
      <c r="DP20" s="612"/>
      <c r="DQ20" s="619">
        <v>21744453</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6518257</v>
      </c>
      <c r="S21" s="611"/>
      <c r="T21" s="611"/>
      <c r="U21" s="611"/>
      <c r="V21" s="611"/>
      <c r="W21" s="611"/>
      <c r="X21" s="611"/>
      <c r="Y21" s="612"/>
      <c r="Z21" s="613">
        <v>19</v>
      </c>
      <c r="AA21" s="613"/>
      <c r="AB21" s="613"/>
      <c r="AC21" s="613"/>
      <c r="AD21" s="614">
        <v>6185681</v>
      </c>
      <c r="AE21" s="614"/>
      <c r="AF21" s="614"/>
      <c r="AG21" s="614"/>
      <c r="AH21" s="614"/>
      <c r="AI21" s="614"/>
      <c r="AJ21" s="614"/>
      <c r="AK21" s="614"/>
      <c r="AL21" s="615">
        <v>35.4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6185681</v>
      </c>
      <c r="S22" s="611"/>
      <c r="T22" s="611"/>
      <c r="U22" s="611"/>
      <c r="V22" s="611"/>
      <c r="W22" s="611"/>
      <c r="X22" s="611"/>
      <c r="Y22" s="612"/>
      <c r="Z22" s="613">
        <v>18.100000000000001</v>
      </c>
      <c r="AA22" s="613"/>
      <c r="AB22" s="613"/>
      <c r="AC22" s="613"/>
      <c r="AD22" s="614">
        <v>6185681</v>
      </c>
      <c r="AE22" s="614"/>
      <c r="AF22" s="614"/>
      <c r="AG22" s="614"/>
      <c r="AH22" s="614"/>
      <c r="AI22" s="614"/>
      <c r="AJ22" s="614"/>
      <c r="AK22" s="614"/>
      <c r="AL22" s="615">
        <v>35.4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332576</v>
      </c>
      <c r="S23" s="611"/>
      <c r="T23" s="611"/>
      <c r="U23" s="611"/>
      <c r="V23" s="611"/>
      <c r="W23" s="611"/>
      <c r="X23" s="611"/>
      <c r="Y23" s="612"/>
      <c r="Z23" s="613">
        <v>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662351</v>
      </c>
      <c r="BH23" s="611"/>
      <c r="BI23" s="611"/>
      <c r="BJ23" s="611"/>
      <c r="BK23" s="611"/>
      <c r="BL23" s="611"/>
      <c r="BM23" s="611"/>
      <c r="BN23" s="612"/>
      <c r="BO23" s="613">
        <v>7.4</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17725411</v>
      </c>
      <c r="CS24" s="600"/>
      <c r="CT24" s="600"/>
      <c r="CU24" s="600"/>
      <c r="CV24" s="600"/>
      <c r="CW24" s="600"/>
      <c r="CX24" s="600"/>
      <c r="CY24" s="601"/>
      <c r="CZ24" s="604">
        <v>52.2</v>
      </c>
      <c r="DA24" s="605"/>
      <c r="DB24" s="605"/>
      <c r="DC24" s="621"/>
      <c r="DD24" s="640">
        <v>11705526</v>
      </c>
      <c r="DE24" s="600"/>
      <c r="DF24" s="600"/>
      <c r="DG24" s="600"/>
      <c r="DH24" s="600"/>
      <c r="DI24" s="600"/>
      <c r="DJ24" s="600"/>
      <c r="DK24" s="601"/>
      <c r="DL24" s="640">
        <v>10160813</v>
      </c>
      <c r="DM24" s="600"/>
      <c r="DN24" s="600"/>
      <c r="DO24" s="600"/>
      <c r="DP24" s="600"/>
      <c r="DQ24" s="600"/>
      <c r="DR24" s="600"/>
      <c r="DS24" s="600"/>
      <c r="DT24" s="600"/>
      <c r="DU24" s="600"/>
      <c r="DV24" s="601"/>
      <c r="DW24" s="604">
        <v>57.9</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18285002</v>
      </c>
      <c r="S25" s="611"/>
      <c r="T25" s="611"/>
      <c r="U25" s="611"/>
      <c r="V25" s="611"/>
      <c r="W25" s="611"/>
      <c r="X25" s="611"/>
      <c r="Y25" s="612"/>
      <c r="Z25" s="613">
        <v>53.4</v>
      </c>
      <c r="AA25" s="613"/>
      <c r="AB25" s="613"/>
      <c r="AC25" s="613"/>
      <c r="AD25" s="614">
        <v>17290075</v>
      </c>
      <c r="AE25" s="614"/>
      <c r="AF25" s="614"/>
      <c r="AG25" s="614"/>
      <c r="AH25" s="614"/>
      <c r="AI25" s="614"/>
      <c r="AJ25" s="614"/>
      <c r="AK25" s="614"/>
      <c r="AL25" s="615">
        <v>98.9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5101550</v>
      </c>
      <c r="CS25" s="643"/>
      <c r="CT25" s="643"/>
      <c r="CU25" s="643"/>
      <c r="CV25" s="643"/>
      <c r="CW25" s="643"/>
      <c r="CX25" s="643"/>
      <c r="CY25" s="644"/>
      <c r="CZ25" s="615">
        <v>15</v>
      </c>
      <c r="DA25" s="641"/>
      <c r="DB25" s="641"/>
      <c r="DC25" s="645"/>
      <c r="DD25" s="619">
        <v>4552076</v>
      </c>
      <c r="DE25" s="643"/>
      <c r="DF25" s="643"/>
      <c r="DG25" s="643"/>
      <c r="DH25" s="643"/>
      <c r="DI25" s="643"/>
      <c r="DJ25" s="643"/>
      <c r="DK25" s="644"/>
      <c r="DL25" s="619">
        <v>4227454</v>
      </c>
      <c r="DM25" s="643"/>
      <c r="DN25" s="643"/>
      <c r="DO25" s="643"/>
      <c r="DP25" s="643"/>
      <c r="DQ25" s="643"/>
      <c r="DR25" s="643"/>
      <c r="DS25" s="643"/>
      <c r="DT25" s="643"/>
      <c r="DU25" s="643"/>
      <c r="DV25" s="644"/>
      <c r="DW25" s="615">
        <v>24.1</v>
      </c>
      <c r="DX25" s="641"/>
      <c r="DY25" s="641"/>
      <c r="DZ25" s="641"/>
      <c r="EA25" s="641"/>
      <c r="EB25" s="641"/>
      <c r="EC25" s="642"/>
    </row>
    <row r="26" spans="2:133" ht="11.25" customHeight="1" x14ac:dyDescent="0.15">
      <c r="B26" s="607" t="s">
        <v>284</v>
      </c>
      <c r="C26" s="608"/>
      <c r="D26" s="608"/>
      <c r="E26" s="608"/>
      <c r="F26" s="608"/>
      <c r="G26" s="608"/>
      <c r="H26" s="608"/>
      <c r="I26" s="608"/>
      <c r="J26" s="608"/>
      <c r="K26" s="608"/>
      <c r="L26" s="608"/>
      <c r="M26" s="608"/>
      <c r="N26" s="608"/>
      <c r="O26" s="608"/>
      <c r="P26" s="608"/>
      <c r="Q26" s="609"/>
      <c r="R26" s="610">
        <v>6796</v>
      </c>
      <c r="S26" s="611"/>
      <c r="T26" s="611"/>
      <c r="U26" s="611"/>
      <c r="V26" s="611"/>
      <c r="W26" s="611"/>
      <c r="X26" s="611"/>
      <c r="Y26" s="612"/>
      <c r="Z26" s="613">
        <v>0</v>
      </c>
      <c r="AA26" s="613"/>
      <c r="AB26" s="613"/>
      <c r="AC26" s="613"/>
      <c r="AD26" s="614">
        <v>6796</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2631386</v>
      </c>
      <c r="CS26" s="611"/>
      <c r="CT26" s="611"/>
      <c r="CU26" s="611"/>
      <c r="CV26" s="611"/>
      <c r="CW26" s="611"/>
      <c r="CX26" s="611"/>
      <c r="CY26" s="612"/>
      <c r="CZ26" s="615">
        <v>7.8</v>
      </c>
      <c r="DA26" s="641"/>
      <c r="DB26" s="641"/>
      <c r="DC26" s="645"/>
      <c r="DD26" s="619">
        <v>2429133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287</v>
      </c>
      <c r="C27" s="608"/>
      <c r="D27" s="608"/>
      <c r="E27" s="608"/>
      <c r="F27" s="608"/>
      <c r="G27" s="608"/>
      <c r="H27" s="608"/>
      <c r="I27" s="608"/>
      <c r="J27" s="608"/>
      <c r="K27" s="608"/>
      <c r="L27" s="608"/>
      <c r="M27" s="608"/>
      <c r="N27" s="608"/>
      <c r="O27" s="608"/>
      <c r="P27" s="608"/>
      <c r="Q27" s="609"/>
      <c r="R27" s="610">
        <v>143844</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8989977</v>
      </c>
      <c r="BH27" s="611"/>
      <c r="BI27" s="611"/>
      <c r="BJ27" s="611"/>
      <c r="BK27" s="611"/>
      <c r="BL27" s="611"/>
      <c r="BM27" s="611"/>
      <c r="BN27" s="612"/>
      <c r="BO27" s="613">
        <v>100</v>
      </c>
      <c r="BP27" s="613"/>
      <c r="BQ27" s="613"/>
      <c r="BR27" s="613"/>
      <c r="BS27" s="614">
        <v>116172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9277977</v>
      </c>
      <c r="CS27" s="643"/>
      <c r="CT27" s="643"/>
      <c r="CU27" s="643"/>
      <c r="CV27" s="643"/>
      <c r="CW27" s="643"/>
      <c r="CX27" s="643"/>
      <c r="CY27" s="644"/>
      <c r="CZ27" s="615">
        <v>27.3</v>
      </c>
      <c r="DA27" s="641"/>
      <c r="DB27" s="641"/>
      <c r="DC27" s="645"/>
      <c r="DD27" s="619">
        <v>3807566</v>
      </c>
      <c r="DE27" s="643"/>
      <c r="DF27" s="643"/>
      <c r="DG27" s="643"/>
      <c r="DH27" s="643"/>
      <c r="DI27" s="643"/>
      <c r="DJ27" s="643"/>
      <c r="DK27" s="644"/>
      <c r="DL27" s="619">
        <v>2587475</v>
      </c>
      <c r="DM27" s="643"/>
      <c r="DN27" s="643"/>
      <c r="DO27" s="643"/>
      <c r="DP27" s="643"/>
      <c r="DQ27" s="643"/>
      <c r="DR27" s="643"/>
      <c r="DS27" s="643"/>
      <c r="DT27" s="643"/>
      <c r="DU27" s="643"/>
      <c r="DV27" s="644"/>
      <c r="DW27" s="615">
        <v>14.7</v>
      </c>
      <c r="DX27" s="641"/>
      <c r="DY27" s="641"/>
      <c r="DZ27" s="641"/>
      <c r="EA27" s="641"/>
      <c r="EB27" s="641"/>
      <c r="EC27" s="642"/>
    </row>
    <row r="28" spans="2:133" ht="11.25" customHeight="1" x14ac:dyDescent="0.15">
      <c r="B28" s="607" t="s">
        <v>290</v>
      </c>
      <c r="C28" s="608"/>
      <c r="D28" s="608"/>
      <c r="E28" s="608"/>
      <c r="F28" s="608"/>
      <c r="G28" s="608"/>
      <c r="H28" s="608"/>
      <c r="I28" s="608"/>
      <c r="J28" s="608"/>
      <c r="K28" s="608"/>
      <c r="L28" s="608"/>
      <c r="M28" s="608"/>
      <c r="N28" s="608"/>
      <c r="O28" s="608"/>
      <c r="P28" s="608"/>
      <c r="Q28" s="609"/>
      <c r="R28" s="610">
        <v>431333</v>
      </c>
      <c r="S28" s="611"/>
      <c r="T28" s="611"/>
      <c r="U28" s="611"/>
      <c r="V28" s="611"/>
      <c r="W28" s="611"/>
      <c r="X28" s="611"/>
      <c r="Y28" s="612"/>
      <c r="Z28" s="613">
        <v>1.3</v>
      </c>
      <c r="AA28" s="613"/>
      <c r="AB28" s="613"/>
      <c r="AC28" s="613"/>
      <c r="AD28" s="614">
        <v>150950</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3345884</v>
      </c>
      <c r="CS28" s="611"/>
      <c r="CT28" s="611"/>
      <c r="CU28" s="611"/>
      <c r="CV28" s="611"/>
      <c r="CW28" s="611"/>
      <c r="CX28" s="611"/>
      <c r="CY28" s="612"/>
      <c r="CZ28" s="615">
        <v>9.9</v>
      </c>
      <c r="DA28" s="641"/>
      <c r="DB28" s="641"/>
      <c r="DC28" s="645"/>
      <c r="DD28" s="619">
        <v>3345884</v>
      </c>
      <c r="DE28" s="611"/>
      <c r="DF28" s="611"/>
      <c r="DG28" s="611"/>
      <c r="DH28" s="611"/>
      <c r="DI28" s="611"/>
      <c r="DJ28" s="611"/>
      <c r="DK28" s="612"/>
      <c r="DL28" s="619">
        <v>3345884</v>
      </c>
      <c r="DM28" s="611"/>
      <c r="DN28" s="611"/>
      <c r="DO28" s="611"/>
      <c r="DP28" s="611"/>
      <c r="DQ28" s="611"/>
      <c r="DR28" s="611"/>
      <c r="DS28" s="611"/>
      <c r="DT28" s="611"/>
      <c r="DU28" s="611"/>
      <c r="DV28" s="612"/>
      <c r="DW28" s="615">
        <v>19.100000000000001</v>
      </c>
      <c r="DX28" s="641"/>
      <c r="DY28" s="641"/>
      <c r="DZ28" s="641"/>
      <c r="EA28" s="641"/>
      <c r="EB28" s="641"/>
      <c r="EC28" s="642"/>
    </row>
    <row r="29" spans="2:133" ht="11.25" customHeight="1" x14ac:dyDescent="0.15">
      <c r="B29" s="607" t="s">
        <v>292</v>
      </c>
      <c r="C29" s="608"/>
      <c r="D29" s="608"/>
      <c r="E29" s="608"/>
      <c r="F29" s="608"/>
      <c r="G29" s="608"/>
      <c r="H29" s="608"/>
      <c r="I29" s="608"/>
      <c r="J29" s="608"/>
      <c r="K29" s="608"/>
      <c r="L29" s="608"/>
      <c r="M29" s="608"/>
      <c r="N29" s="608"/>
      <c r="O29" s="608"/>
      <c r="P29" s="608"/>
      <c r="Q29" s="609"/>
      <c r="R29" s="610">
        <v>36110</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3345114</v>
      </c>
      <c r="CS29" s="643"/>
      <c r="CT29" s="643"/>
      <c r="CU29" s="643"/>
      <c r="CV29" s="643"/>
      <c r="CW29" s="643"/>
      <c r="CX29" s="643"/>
      <c r="CY29" s="644"/>
      <c r="CZ29" s="615">
        <v>9.9</v>
      </c>
      <c r="DA29" s="641"/>
      <c r="DB29" s="641"/>
      <c r="DC29" s="645"/>
      <c r="DD29" s="619">
        <v>3345114</v>
      </c>
      <c r="DE29" s="643"/>
      <c r="DF29" s="643"/>
      <c r="DG29" s="643"/>
      <c r="DH29" s="643"/>
      <c r="DI29" s="643"/>
      <c r="DJ29" s="643"/>
      <c r="DK29" s="644"/>
      <c r="DL29" s="619">
        <v>3345114</v>
      </c>
      <c r="DM29" s="643"/>
      <c r="DN29" s="643"/>
      <c r="DO29" s="643"/>
      <c r="DP29" s="643"/>
      <c r="DQ29" s="643"/>
      <c r="DR29" s="643"/>
      <c r="DS29" s="643"/>
      <c r="DT29" s="643"/>
      <c r="DU29" s="643"/>
      <c r="DV29" s="644"/>
      <c r="DW29" s="615">
        <v>19.100000000000001</v>
      </c>
      <c r="DX29" s="641"/>
      <c r="DY29" s="641"/>
      <c r="DZ29" s="641"/>
      <c r="EA29" s="641"/>
      <c r="EB29" s="641"/>
      <c r="EC29" s="642"/>
    </row>
    <row r="30" spans="2:133" ht="11.25" customHeight="1" x14ac:dyDescent="0.15">
      <c r="B30" s="607" t="s">
        <v>294</v>
      </c>
      <c r="C30" s="608"/>
      <c r="D30" s="608"/>
      <c r="E30" s="608"/>
      <c r="F30" s="608"/>
      <c r="G30" s="608"/>
      <c r="H30" s="608"/>
      <c r="I30" s="608"/>
      <c r="J30" s="608"/>
      <c r="K30" s="608"/>
      <c r="L30" s="608"/>
      <c r="M30" s="608"/>
      <c r="N30" s="608"/>
      <c r="O30" s="608"/>
      <c r="P30" s="608"/>
      <c r="Q30" s="609"/>
      <c r="R30" s="610">
        <v>7390382</v>
      </c>
      <c r="S30" s="611"/>
      <c r="T30" s="611"/>
      <c r="U30" s="611"/>
      <c r="V30" s="611"/>
      <c r="W30" s="611"/>
      <c r="X30" s="611"/>
      <c r="Y30" s="612"/>
      <c r="Z30" s="613">
        <v>21.6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3231438</v>
      </c>
      <c r="CS30" s="611"/>
      <c r="CT30" s="611"/>
      <c r="CU30" s="611"/>
      <c r="CV30" s="611"/>
      <c r="CW30" s="611"/>
      <c r="CX30" s="611"/>
      <c r="CY30" s="612"/>
      <c r="CZ30" s="615">
        <v>9.5</v>
      </c>
      <c r="DA30" s="641"/>
      <c r="DB30" s="641"/>
      <c r="DC30" s="645"/>
      <c r="DD30" s="619">
        <v>3231438</v>
      </c>
      <c r="DE30" s="611"/>
      <c r="DF30" s="611"/>
      <c r="DG30" s="611"/>
      <c r="DH30" s="611"/>
      <c r="DI30" s="611"/>
      <c r="DJ30" s="611"/>
      <c r="DK30" s="612"/>
      <c r="DL30" s="619">
        <v>3231438</v>
      </c>
      <c r="DM30" s="611"/>
      <c r="DN30" s="611"/>
      <c r="DO30" s="611"/>
      <c r="DP30" s="611"/>
      <c r="DQ30" s="611"/>
      <c r="DR30" s="611"/>
      <c r="DS30" s="611"/>
      <c r="DT30" s="611"/>
      <c r="DU30" s="611"/>
      <c r="DV30" s="612"/>
      <c r="DW30" s="615">
        <v>18.399999999999999</v>
      </c>
      <c r="DX30" s="641"/>
      <c r="DY30" s="641"/>
      <c r="DZ30" s="641"/>
      <c r="EA30" s="641"/>
      <c r="EB30" s="641"/>
      <c r="EC30" s="642"/>
    </row>
    <row r="31" spans="2:133" ht="11.25" customHeight="1" x14ac:dyDescent="0.15">
      <c r="B31" s="623" t="s">
        <v>298</v>
      </c>
      <c r="C31" s="624"/>
      <c r="D31" s="624"/>
      <c r="E31" s="624"/>
      <c r="F31" s="624"/>
      <c r="G31" s="624"/>
      <c r="H31" s="624"/>
      <c r="I31" s="624"/>
      <c r="J31" s="624"/>
      <c r="K31" s="624"/>
      <c r="L31" s="624"/>
      <c r="M31" s="624"/>
      <c r="N31" s="624"/>
      <c r="O31" s="624"/>
      <c r="P31" s="624"/>
      <c r="Q31" s="625"/>
      <c r="R31" s="610">
        <v>20009</v>
      </c>
      <c r="S31" s="611"/>
      <c r="T31" s="611"/>
      <c r="U31" s="611"/>
      <c r="V31" s="611"/>
      <c r="W31" s="611"/>
      <c r="X31" s="611"/>
      <c r="Y31" s="612"/>
      <c r="Z31" s="613">
        <v>0.1</v>
      </c>
      <c r="AA31" s="613"/>
      <c r="AB31" s="613"/>
      <c r="AC31" s="613"/>
      <c r="AD31" s="614">
        <v>20009</v>
      </c>
      <c r="AE31" s="614"/>
      <c r="AF31" s="614"/>
      <c r="AG31" s="614"/>
      <c r="AH31" s="614"/>
      <c r="AI31" s="614"/>
      <c r="AJ31" s="614"/>
      <c r="AK31" s="614"/>
      <c r="AL31" s="615">
        <v>0.1</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99.4</v>
      </c>
      <c r="BH31" s="654"/>
      <c r="BI31" s="654"/>
      <c r="BJ31" s="654"/>
      <c r="BK31" s="654"/>
      <c r="BL31" s="654"/>
      <c r="BM31" s="605">
        <v>98.4</v>
      </c>
      <c r="BN31" s="654"/>
      <c r="BO31" s="654"/>
      <c r="BP31" s="654"/>
      <c r="BQ31" s="655"/>
      <c r="BR31" s="666">
        <v>99.4</v>
      </c>
      <c r="BS31" s="654"/>
      <c r="BT31" s="654"/>
      <c r="BU31" s="654"/>
      <c r="BV31" s="654"/>
      <c r="BW31" s="654"/>
      <c r="BX31" s="605">
        <v>98.3</v>
      </c>
      <c r="BY31" s="654"/>
      <c r="BZ31" s="654"/>
      <c r="CA31" s="654"/>
      <c r="CB31" s="655"/>
      <c r="CD31" s="648"/>
      <c r="CE31" s="649"/>
      <c r="CF31" s="607" t="s">
        <v>301</v>
      </c>
      <c r="CG31" s="608"/>
      <c r="CH31" s="608"/>
      <c r="CI31" s="608"/>
      <c r="CJ31" s="608"/>
      <c r="CK31" s="608"/>
      <c r="CL31" s="608"/>
      <c r="CM31" s="608"/>
      <c r="CN31" s="608"/>
      <c r="CO31" s="608"/>
      <c r="CP31" s="608"/>
      <c r="CQ31" s="609"/>
      <c r="CR31" s="610">
        <v>113676</v>
      </c>
      <c r="CS31" s="643"/>
      <c r="CT31" s="643"/>
      <c r="CU31" s="643"/>
      <c r="CV31" s="643"/>
      <c r="CW31" s="643"/>
      <c r="CX31" s="643"/>
      <c r="CY31" s="644"/>
      <c r="CZ31" s="615">
        <v>0.3</v>
      </c>
      <c r="DA31" s="641"/>
      <c r="DB31" s="641"/>
      <c r="DC31" s="645"/>
      <c r="DD31" s="619">
        <v>113676</v>
      </c>
      <c r="DE31" s="643"/>
      <c r="DF31" s="643"/>
      <c r="DG31" s="643"/>
      <c r="DH31" s="643"/>
      <c r="DI31" s="643"/>
      <c r="DJ31" s="643"/>
      <c r="DK31" s="644"/>
      <c r="DL31" s="619">
        <v>113676</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15">
      <c r="B32" s="607" t="s">
        <v>302</v>
      </c>
      <c r="C32" s="608"/>
      <c r="D32" s="608"/>
      <c r="E32" s="608"/>
      <c r="F32" s="608"/>
      <c r="G32" s="608"/>
      <c r="H32" s="608"/>
      <c r="I32" s="608"/>
      <c r="J32" s="608"/>
      <c r="K32" s="608"/>
      <c r="L32" s="608"/>
      <c r="M32" s="608"/>
      <c r="N32" s="608"/>
      <c r="O32" s="608"/>
      <c r="P32" s="608"/>
      <c r="Q32" s="609"/>
      <c r="R32" s="610">
        <v>2434405</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99.3</v>
      </c>
      <c r="BH32" s="643"/>
      <c r="BI32" s="643"/>
      <c r="BJ32" s="643"/>
      <c r="BK32" s="643"/>
      <c r="BL32" s="643"/>
      <c r="BM32" s="616">
        <v>98.2</v>
      </c>
      <c r="BN32" s="643"/>
      <c r="BO32" s="643"/>
      <c r="BP32" s="643"/>
      <c r="BQ32" s="665"/>
      <c r="BR32" s="667">
        <v>99.2</v>
      </c>
      <c r="BS32" s="643"/>
      <c r="BT32" s="643"/>
      <c r="BU32" s="643"/>
      <c r="BV32" s="643"/>
      <c r="BW32" s="643"/>
      <c r="BX32" s="616">
        <v>98.2</v>
      </c>
      <c r="BY32" s="643"/>
      <c r="BZ32" s="643"/>
      <c r="CA32" s="643"/>
      <c r="CB32" s="665"/>
      <c r="CD32" s="650"/>
      <c r="CE32" s="651"/>
      <c r="CF32" s="607" t="s">
        <v>305</v>
      </c>
      <c r="CG32" s="608"/>
      <c r="CH32" s="608"/>
      <c r="CI32" s="608"/>
      <c r="CJ32" s="608"/>
      <c r="CK32" s="608"/>
      <c r="CL32" s="608"/>
      <c r="CM32" s="608"/>
      <c r="CN32" s="608"/>
      <c r="CO32" s="608"/>
      <c r="CP32" s="608"/>
      <c r="CQ32" s="609"/>
      <c r="CR32" s="610">
        <v>770</v>
      </c>
      <c r="CS32" s="611"/>
      <c r="CT32" s="611"/>
      <c r="CU32" s="611"/>
      <c r="CV32" s="611"/>
      <c r="CW32" s="611"/>
      <c r="CX32" s="611"/>
      <c r="CY32" s="612"/>
      <c r="CZ32" s="615">
        <v>0</v>
      </c>
      <c r="DA32" s="641"/>
      <c r="DB32" s="641"/>
      <c r="DC32" s="645"/>
      <c r="DD32" s="619">
        <v>770</v>
      </c>
      <c r="DE32" s="611"/>
      <c r="DF32" s="611"/>
      <c r="DG32" s="611"/>
      <c r="DH32" s="611"/>
      <c r="DI32" s="611"/>
      <c r="DJ32" s="611"/>
      <c r="DK32" s="612"/>
      <c r="DL32" s="619">
        <v>770</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306</v>
      </c>
      <c r="C33" s="608"/>
      <c r="D33" s="608"/>
      <c r="E33" s="608"/>
      <c r="F33" s="608"/>
      <c r="G33" s="608"/>
      <c r="H33" s="608"/>
      <c r="I33" s="608"/>
      <c r="J33" s="608"/>
      <c r="K33" s="608"/>
      <c r="L33" s="608"/>
      <c r="M33" s="608"/>
      <c r="N33" s="608"/>
      <c r="O33" s="608"/>
      <c r="P33" s="608"/>
      <c r="Q33" s="609"/>
      <c r="R33" s="610">
        <v>1009983</v>
      </c>
      <c r="S33" s="611"/>
      <c r="T33" s="611"/>
      <c r="U33" s="611"/>
      <c r="V33" s="611"/>
      <c r="W33" s="611"/>
      <c r="X33" s="611"/>
      <c r="Y33" s="612"/>
      <c r="Z33" s="613">
        <v>2.9</v>
      </c>
      <c r="AA33" s="613"/>
      <c r="AB33" s="613"/>
      <c r="AC33" s="613"/>
      <c r="AD33" s="614">
        <v>6551</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99.5</v>
      </c>
      <c r="BH33" s="669"/>
      <c r="BI33" s="669"/>
      <c r="BJ33" s="669"/>
      <c r="BK33" s="669"/>
      <c r="BL33" s="669"/>
      <c r="BM33" s="670">
        <v>98.3</v>
      </c>
      <c r="BN33" s="669"/>
      <c r="BO33" s="669"/>
      <c r="BP33" s="669"/>
      <c r="BQ33" s="671"/>
      <c r="BR33" s="668">
        <v>99.5</v>
      </c>
      <c r="BS33" s="669"/>
      <c r="BT33" s="669"/>
      <c r="BU33" s="669"/>
      <c r="BV33" s="669"/>
      <c r="BW33" s="669"/>
      <c r="BX33" s="670">
        <v>98.3</v>
      </c>
      <c r="BY33" s="669"/>
      <c r="BZ33" s="669"/>
      <c r="CA33" s="669"/>
      <c r="CB33" s="671"/>
      <c r="CD33" s="607" t="s">
        <v>308</v>
      </c>
      <c r="CE33" s="608"/>
      <c r="CF33" s="608"/>
      <c r="CG33" s="608"/>
      <c r="CH33" s="608"/>
      <c r="CI33" s="608"/>
      <c r="CJ33" s="608"/>
      <c r="CK33" s="608"/>
      <c r="CL33" s="608"/>
      <c r="CM33" s="608"/>
      <c r="CN33" s="608"/>
      <c r="CO33" s="608"/>
      <c r="CP33" s="608"/>
      <c r="CQ33" s="609"/>
      <c r="CR33" s="610">
        <v>11543138</v>
      </c>
      <c r="CS33" s="643"/>
      <c r="CT33" s="643"/>
      <c r="CU33" s="643"/>
      <c r="CV33" s="643"/>
      <c r="CW33" s="643"/>
      <c r="CX33" s="643"/>
      <c r="CY33" s="644"/>
      <c r="CZ33" s="615">
        <v>34</v>
      </c>
      <c r="DA33" s="641"/>
      <c r="DB33" s="641"/>
      <c r="DC33" s="645"/>
      <c r="DD33" s="619">
        <v>9347132</v>
      </c>
      <c r="DE33" s="643"/>
      <c r="DF33" s="643"/>
      <c r="DG33" s="643"/>
      <c r="DH33" s="643"/>
      <c r="DI33" s="643"/>
      <c r="DJ33" s="643"/>
      <c r="DK33" s="644"/>
      <c r="DL33" s="619">
        <v>7366747</v>
      </c>
      <c r="DM33" s="643"/>
      <c r="DN33" s="643"/>
      <c r="DO33" s="643"/>
      <c r="DP33" s="643"/>
      <c r="DQ33" s="643"/>
      <c r="DR33" s="643"/>
      <c r="DS33" s="643"/>
      <c r="DT33" s="643"/>
      <c r="DU33" s="643"/>
      <c r="DV33" s="644"/>
      <c r="DW33" s="615">
        <v>42</v>
      </c>
      <c r="DX33" s="641"/>
      <c r="DY33" s="641"/>
      <c r="DZ33" s="641"/>
      <c r="EA33" s="641"/>
      <c r="EB33" s="641"/>
      <c r="EC33" s="642"/>
    </row>
    <row r="34" spans="2:133" ht="11.25" customHeight="1" x14ac:dyDescent="0.15">
      <c r="B34" s="607" t="s">
        <v>309</v>
      </c>
      <c r="C34" s="608"/>
      <c r="D34" s="608"/>
      <c r="E34" s="608"/>
      <c r="F34" s="608"/>
      <c r="G34" s="608"/>
      <c r="H34" s="608"/>
      <c r="I34" s="608"/>
      <c r="J34" s="608"/>
      <c r="K34" s="608"/>
      <c r="L34" s="608"/>
      <c r="M34" s="608"/>
      <c r="N34" s="608"/>
      <c r="O34" s="608"/>
      <c r="P34" s="608"/>
      <c r="Q34" s="609"/>
      <c r="R34" s="610">
        <v>254792</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4104201</v>
      </c>
      <c r="CS34" s="611"/>
      <c r="CT34" s="611"/>
      <c r="CU34" s="611"/>
      <c r="CV34" s="611"/>
      <c r="CW34" s="611"/>
      <c r="CX34" s="611"/>
      <c r="CY34" s="612"/>
      <c r="CZ34" s="615">
        <v>12.1</v>
      </c>
      <c r="DA34" s="641"/>
      <c r="DB34" s="641"/>
      <c r="DC34" s="645"/>
      <c r="DD34" s="619">
        <v>3266741</v>
      </c>
      <c r="DE34" s="611"/>
      <c r="DF34" s="611"/>
      <c r="DG34" s="611"/>
      <c r="DH34" s="611"/>
      <c r="DI34" s="611"/>
      <c r="DJ34" s="611"/>
      <c r="DK34" s="612"/>
      <c r="DL34" s="619">
        <v>2788101</v>
      </c>
      <c r="DM34" s="611"/>
      <c r="DN34" s="611"/>
      <c r="DO34" s="611"/>
      <c r="DP34" s="611"/>
      <c r="DQ34" s="611"/>
      <c r="DR34" s="611"/>
      <c r="DS34" s="611"/>
      <c r="DT34" s="611"/>
      <c r="DU34" s="611"/>
      <c r="DV34" s="612"/>
      <c r="DW34" s="615">
        <v>15.9</v>
      </c>
      <c r="DX34" s="641"/>
      <c r="DY34" s="641"/>
      <c r="DZ34" s="641"/>
      <c r="EA34" s="641"/>
      <c r="EB34" s="641"/>
      <c r="EC34" s="642"/>
    </row>
    <row r="35" spans="2:133" ht="11.25" customHeight="1" x14ac:dyDescent="0.15">
      <c r="B35" s="607" t="s">
        <v>311</v>
      </c>
      <c r="C35" s="608"/>
      <c r="D35" s="608"/>
      <c r="E35" s="608"/>
      <c r="F35" s="608"/>
      <c r="G35" s="608"/>
      <c r="H35" s="608"/>
      <c r="I35" s="608"/>
      <c r="J35" s="608"/>
      <c r="K35" s="608"/>
      <c r="L35" s="608"/>
      <c r="M35" s="608"/>
      <c r="N35" s="608"/>
      <c r="O35" s="608"/>
      <c r="P35" s="608"/>
      <c r="Q35" s="609"/>
      <c r="R35" s="610">
        <v>850519</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197793</v>
      </c>
      <c r="CS35" s="643"/>
      <c r="CT35" s="643"/>
      <c r="CU35" s="643"/>
      <c r="CV35" s="643"/>
      <c r="CW35" s="643"/>
      <c r="CX35" s="643"/>
      <c r="CY35" s="644"/>
      <c r="CZ35" s="615">
        <v>0.6</v>
      </c>
      <c r="DA35" s="641"/>
      <c r="DB35" s="641"/>
      <c r="DC35" s="645"/>
      <c r="DD35" s="619">
        <v>131902</v>
      </c>
      <c r="DE35" s="643"/>
      <c r="DF35" s="643"/>
      <c r="DG35" s="643"/>
      <c r="DH35" s="643"/>
      <c r="DI35" s="643"/>
      <c r="DJ35" s="643"/>
      <c r="DK35" s="644"/>
      <c r="DL35" s="619">
        <v>131888</v>
      </c>
      <c r="DM35" s="643"/>
      <c r="DN35" s="643"/>
      <c r="DO35" s="643"/>
      <c r="DP35" s="643"/>
      <c r="DQ35" s="643"/>
      <c r="DR35" s="643"/>
      <c r="DS35" s="643"/>
      <c r="DT35" s="643"/>
      <c r="DU35" s="643"/>
      <c r="DV35" s="644"/>
      <c r="DW35" s="615">
        <v>0.8</v>
      </c>
      <c r="DX35" s="641"/>
      <c r="DY35" s="641"/>
      <c r="DZ35" s="641"/>
      <c r="EA35" s="641"/>
      <c r="EB35" s="641"/>
      <c r="EC35" s="642"/>
    </row>
    <row r="36" spans="2:133" ht="11.25" customHeight="1" x14ac:dyDescent="0.15">
      <c r="B36" s="607" t="s">
        <v>315</v>
      </c>
      <c r="C36" s="608"/>
      <c r="D36" s="608"/>
      <c r="E36" s="608"/>
      <c r="F36" s="608"/>
      <c r="G36" s="608"/>
      <c r="H36" s="608"/>
      <c r="I36" s="608"/>
      <c r="J36" s="608"/>
      <c r="K36" s="608"/>
      <c r="L36" s="608"/>
      <c r="M36" s="608"/>
      <c r="N36" s="608"/>
      <c r="O36" s="608"/>
      <c r="P36" s="608"/>
      <c r="Q36" s="609"/>
      <c r="R36" s="610">
        <v>455768</v>
      </c>
      <c r="S36" s="611"/>
      <c r="T36" s="611"/>
      <c r="U36" s="611"/>
      <c r="V36" s="611"/>
      <c r="W36" s="611"/>
      <c r="X36" s="611"/>
      <c r="Y36" s="612"/>
      <c r="Z36" s="613">
        <v>1.3</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3851765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78135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3151960</v>
      </c>
      <c r="CS36" s="611"/>
      <c r="CT36" s="611"/>
      <c r="CU36" s="611"/>
      <c r="CV36" s="611"/>
      <c r="CW36" s="611"/>
      <c r="CX36" s="611"/>
      <c r="CY36" s="612"/>
      <c r="CZ36" s="615">
        <v>9.3000000000000007</v>
      </c>
      <c r="DA36" s="641"/>
      <c r="DB36" s="641"/>
      <c r="DC36" s="645"/>
      <c r="DD36" s="619">
        <v>2818886</v>
      </c>
      <c r="DE36" s="611"/>
      <c r="DF36" s="611"/>
      <c r="DG36" s="611"/>
      <c r="DH36" s="611"/>
      <c r="DI36" s="611"/>
      <c r="DJ36" s="611"/>
      <c r="DK36" s="612"/>
      <c r="DL36" s="619">
        <v>1988897</v>
      </c>
      <c r="DM36" s="611"/>
      <c r="DN36" s="611"/>
      <c r="DO36" s="611"/>
      <c r="DP36" s="611"/>
      <c r="DQ36" s="611"/>
      <c r="DR36" s="611"/>
      <c r="DS36" s="611"/>
      <c r="DT36" s="611"/>
      <c r="DU36" s="611"/>
      <c r="DV36" s="612"/>
      <c r="DW36" s="615">
        <v>11.3</v>
      </c>
      <c r="DX36" s="641"/>
      <c r="DY36" s="641"/>
      <c r="DZ36" s="641"/>
      <c r="EA36" s="641"/>
      <c r="EB36" s="641"/>
      <c r="EC36" s="642"/>
    </row>
    <row r="37" spans="2:133" ht="11.25" customHeight="1" x14ac:dyDescent="0.15">
      <c r="B37" s="607" t="s">
        <v>319</v>
      </c>
      <c r="C37" s="608"/>
      <c r="D37" s="608"/>
      <c r="E37" s="608"/>
      <c r="F37" s="608"/>
      <c r="G37" s="608"/>
      <c r="H37" s="608"/>
      <c r="I37" s="608"/>
      <c r="J37" s="608"/>
      <c r="K37" s="608"/>
      <c r="L37" s="608"/>
      <c r="M37" s="608"/>
      <c r="N37" s="608"/>
      <c r="O37" s="608"/>
      <c r="P37" s="608"/>
      <c r="Q37" s="609"/>
      <c r="R37" s="610">
        <v>782339</v>
      </c>
      <c r="S37" s="611"/>
      <c r="T37" s="611"/>
      <c r="U37" s="611"/>
      <c r="V37" s="611"/>
      <c r="W37" s="611"/>
      <c r="X37" s="611"/>
      <c r="Y37" s="612"/>
      <c r="Z37" s="613">
        <v>2.2999999999999998</v>
      </c>
      <c r="AA37" s="613"/>
      <c r="AB37" s="613"/>
      <c r="AC37" s="613"/>
      <c r="AD37" s="614">
        <v>229</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620000</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8680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840807</v>
      </c>
      <c r="CS37" s="643"/>
      <c r="CT37" s="643"/>
      <c r="CU37" s="643"/>
      <c r="CV37" s="643"/>
      <c r="CW37" s="643"/>
      <c r="CX37" s="643"/>
      <c r="CY37" s="644"/>
      <c r="CZ37" s="615">
        <v>2.5</v>
      </c>
      <c r="DA37" s="641"/>
      <c r="DB37" s="641"/>
      <c r="DC37" s="645"/>
      <c r="DD37" s="619">
        <v>838270</v>
      </c>
      <c r="DE37" s="643"/>
      <c r="DF37" s="643"/>
      <c r="DG37" s="643"/>
      <c r="DH37" s="643"/>
      <c r="DI37" s="643"/>
      <c r="DJ37" s="643"/>
      <c r="DK37" s="644"/>
      <c r="DL37" s="619">
        <v>595011</v>
      </c>
      <c r="DM37" s="643"/>
      <c r="DN37" s="643"/>
      <c r="DO37" s="643"/>
      <c r="DP37" s="643"/>
      <c r="DQ37" s="643"/>
      <c r="DR37" s="643"/>
      <c r="DS37" s="643"/>
      <c r="DT37" s="643"/>
      <c r="DU37" s="643"/>
      <c r="DV37" s="644"/>
      <c r="DW37" s="615">
        <v>3.4</v>
      </c>
      <c r="DX37" s="641"/>
      <c r="DY37" s="641"/>
      <c r="DZ37" s="641"/>
      <c r="EA37" s="641"/>
      <c r="EB37" s="641"/>
      <c r="EC37" s="642"/>
    </row>
    <row r="38" spans="2:133" ht="11.25" customHeight="1" x14ac:dyDescent="0.15">
      <c r="B38" s="607" t="s">
        <v>323</v>
      </c>
      <c r="C38" s="608"/>
      <c r="D38" s="608"/>
      <c r="E38" s="608"/>
      <c r="F38" s="608"/>
      <c r="G38" s="608"/>
      <c r="H38" s="608"/>
      <c r="I38" s="608"/>
      <c r="J38" s="608"/>
      <c r="K38" s="608"/>
      <c r="L38" s="608"/>
      <c r="M38" s="608"/>
      <c r="N38" s="608"/>
      <c r="O38" s="608"/>
      <c r="P38" s="608"/>
      <c r="Q38" s="609"/>
      <c r="R38" s="610">
        <v>2141434</v>
      </c>
      <c r="S38" s="611"/>
      <c r="T38" s="611"/>
      <c r="U38" s="611"/>
      <c r="V38" s="611"/>
      <c r="W38" s="611"/>
      <c r="X38" s="611"/>
      <c r="Y38" s="612"/>
      <c r="Z38" s="613">
        <v>6.3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8164</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8860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3223601</v>
      </c>
      <c r="CS38" s="611"/>
      <c r="CT38" s="611"/>
      <c r="CU38" s="611"/>
      <c r="CV38" s="611"/>
      <c r="CW38" s="611"/>
      <c r="CX38" s="611"/>
      <c r="CY38" s="612"/>
      <c r="CZ38" s="615">
        <v>9.5</v>
      </c>
      <c r="DA38" s="641"/>
      <c r="DB38" s="641"/>
      <c r="DC38" s="645"/>
      <c r="DD38" s="619">
        <v>2624629</v>
      </c>
      <c r="DE38" s="611"/>
      <c r="DF38" s="611"/>
      <c r="DG38" s="611"/>
      <c r="DH38" s="611"/>
      <c r="DI38" s="611"/>
      <c r="DJ38" s="611"/>
      <c r="DK38" s="612"/>
      <c r="DL38" s="619">
        <v>2457406</v>
      </c>
      <c r="DM38" s="611"/>
      <c r="DN38" s="611"/>
      <c r="DO38" s="611"/>
      <c r="DP38" s="611"/>
      <c r="DQ38" s="611"/>
      <c r="DR38" s="611"/>
      <c r="DS38" s="611"/>
      <c r="DT38" s="611"/>
      <c r="DU38" s="611"/>
      <c r="DV38" s="612"/>
      <c r="DW38" s="615">
        <v>14</v>
      </c>
      <c r="DX38" s="641"/>
      <c r="DY38" s="641"/>
      <c r="DZ38" s="641"/>
      <c r="EA38" s="641"/>
      <c r="EB38" s="641"/>
      <c r="EC38" s="642"/>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12706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612659</v>
      </c>
      <c r="CS39" s="643"/>
      <c r="CT39" s="643"/>
      <c r="CU39" s="643"/>
      <c r="CV39" s="643"/>
      <c r="CW39" s="643"/>
      <c r="CX39" s="643"/>
      <c r="CY39" s="644"/>
      <c r="CZ39" s="615">
        <v>1.8</v>
      </c>
      <c r="DA39" s="641"/>
      <c r="DB39" s="641"/>
      <c r="DC39" s="645"/>
      <c r="DD39" s="619">
        <v>504519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331</v>
      </c>
      <c r="C40" s="608"/>
      <c r="D40" s="608"/>
      <c r="E40" s="608"/>
      <c r="F40" s="608"/>
      <c r="G40" s="608"/>
      <c r="H40" s="608"/>
      <c r="I40" s="608"/>
      <c r="J40" s="608"/>
      <c r="K40" s="608"/>
      <c r="L40" s="608"/>
      <c r="M40" s="608"/>
      <c r="N40" s="608"/>
      <c r="O40" s="608"/>
      <c r="P40" s="608"/>
      <c r="Q40" s="609"/>
      <c r="R40" s="610">
        <v>75134</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65"/>
      <c r="BG40" s="658" t="s">
        <v>333</v>
      </c>
      <c r="BH40" s="659"/>
      <c r="BI40" s="659"/>
      <c r="BJ40" s="659"/>
      <c r="BK40" s="659"/>
      <c r="BL40" s="202"/>
      <c r="BM40" s="608" t="s">
        <v>334</v>
      </c>
      <c r="BN40" s="608"/>
      <c r="BO40" s="608"/>
      <c r="BP40" s="608"/>
      <c r="BQ40" s="608"/>
      <c r="BR40" s="608"/>
      <c r="BS40" s="608"/>
      <c r="BT40" s="608"/>
      <c r="BU40" s="609"/>
      <c r="BV40" s="610">
        <v>104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252924</v>
      </c>
      <c r="CS40" s="611"/>
      <c r="CT40" s="611"/>
      <c r="CU40" s="611"/>
      <c r="CV40" s="611"/>
      <c r="CW40" s="611"/>
      <c r="CX40" s="611"/>
      <c r="CY40" s="612"/>
      <c r="CZ40" s="615">
        <v>0.7</v>
      </c>
      <c r="DA40" s="641"/>
      <c r="DB40" s="641"/>
      <c r="DC40" s="645"/>
      <c r="DD40" s="619">
        <v>455</v>
      </c>
      <c r="DE40" s="611"/>
      <c r="DF40" s="611"/>
      <c r="DG40" s="611"/>
      <c r="DH40" s="611"/>
      <c r="DI40" s="611"/>
      <c r="DJ40" s="611"/>
      <c r="DK40" s="612"/>
      <c r="DL40" s="619">
        <v>455</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15">
      <c r="B41" s="631" t="s">
        <v>336</v>
      </c>
      <c r="C41" s="632"/>
      <c r="D41" s="632"/>
      <c r="E41" s="632"/>
      <c r="F41" s="632"/>
      <c r="G41" s="632"/>
      <c r="H41" s="632"/>
      <c r="I41" s="632"/>
      <c r="J41" s="632"/>
      <c r="K41" s="632"/>
      <c r="L41" s="632"/>
      <c r="M41" s="632"/>
      <c r="N41" s="632"/>
      <c r="O41" s="632"/>
      <c r="P41" s="632"/>
      <c r="Q41" s="633"/>
      <c r="R41" s="682">
        <v>34242716</v>
      </c>
      <c r="S41" s="683"/>
      <c r="T41" s="683"/>
      <c r="U41" s="683"/>
      <c r="V41" s="683"/>
      <c r="W41" s="683"/>
      <c r="X41" s="683"/>
      <c r="Y41" s="687"/>
      <c r="Z41" s="688">
        <v>100</v>
      </c>
      <c r="AA41" s="688"/>
      <c r="AB41" s="688"/>
      <c r="AC41" s="688"/>
      <c r="AD41" s="689">
        <v>17474610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584603</v>
      </c>
      <c r="BA41" s="611"/>
      <c r="BB41" s="611"/>
      <c r="BC41" s="611"/>
      <c r="BD41" s="643"/>
      <c r="BE41" s="643"/>
      <c r="BF41" s="665"/>
      <c r="BG41" s="658"/>
      <c r="BH41" s="659"/>
      <c r="BI41" s="659"/>
      <c r="BJ41" s="659"/>
      <c r="BK41" s="659"/>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2638998</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418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4682013</v>
      </c>
      <c r="CS42" s="643"/>
      <c r="CT42" s="643"/>
      <c r="CU42" s="643"/>
      <c r="CV42" s="643"/>
      <c r="CW42" s="643"/>
      <c r="CX42" s="643"/>
      <c r="CY42" s="644"/>
      <c r="CZ42" s="615">
        <v>13.8</v>
      </c>
      <c r="DA42" s="641"/>
      <c r="DB42" s="641"/>
      <c r="DC42" s="645"/>
      <c r="DD42" s="619">
        <v>691795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233995</v>
      </c>
      <c r="CS43" s="643"/>
      <c r="CT43" s="643"/>
      <c r="CU43" s="643"/>
      <c r="CV43" s="643"/>
      <c r="CW43" s="643"/>
      <c r="CX43" s="643"/>
      <c r="CY43" s="644"/>
      <c r="CZ43" s="615">
        <v>0.7</v>
      </c>
      <c r="DA43" s="641"/>
      <c r="DB43" s="641"/>
      <c r="DC43" s="645"/>
      <c r="DD43" s="619">
        <v>226795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4682013</v>
      </c>
      <c r="CS44" s="611"/>
      <c r="CT44" s="611"/>
      <c r="CU44" s="611"/>
      <c r="CV44" s="611"/>
      <c r="CW44" s="611"/>
      <c r="CX44" s="611"/>
      <c r="CY44" s="612"/>
      <c r="CZ44" s="615">
        <v>13.8</v>
      </c>
      <c r="DA44" s="616"/>
      <c r="DB44" s="616"/>
      <c r="DC44" s="622"/>
      <c r="DD44" s="619">
        <v>691795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2633822</v>
      </c>
      <c r="CS45" s="643"/>
      <c r="CT45" s="643"/>
      <c r="CU45" s="643"/>
      <c r="CV45" s="643"/>
      <c r="CW45" s="643"/>
      <c r="CX45" s="643"/>
      <c r="CY45" s="644"/>
      <c r="CZ45" s="615">
        <v>7.8</v>
      </c>
      <c r="DA45" s="641"/>
      <c r="DB45" s="641"/>
      <c r="DC45" s="645"/>
      <c r="DD45" s="619">
        <v>6515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2048191</v>
      </c>
      <c r="CS46" s="611"/>
      <c r="CT46" s="611"/>
      <c r="CU46" s="611"/>
      <c r="CV46" s="611"/>
      <c r="CW46" s="611"/>
      <c r="CX46" s="611"/>
      <c r="CY46" s="612"/>
      <c r="CZ46" s="615">
        <v>6</v>
      </c>
      <c r="DA46" s="616"/>
      <c r="DB46" s="616"/>
      <c r="DC46" s="622"/>
      <c r="DD46" s="619">
        <v>685280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33950562</v>
      </c>
      <c r="CS49" s="669"/>
      <c r="CT49" s="669"/>
      <c r="CU49" s="669"/>
      <c r="CV49" s="669"/>
      <c r="CW49" s="669"/>
      <c r="CX49" s="669"/>
      <c r="CY49" s="698"/>
      <c r="CZ49" s="690">
        <v>100</v>
      </c>
      <c r="DA49" s="699"/>
      <c r="DB49" s="699"/>
      <c r="DC49" s="700"/>
      <c r="DD49" s="701">
        <v>21744453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8E8gS6upJyiMoZ/BOzbuguKKNLe1a9/v12SbgWxe0GeSYTmXd0JS2j01n/QVlx7Znp/ChpXzoOuxLq8KgV4OEQ==" saltValue="jK1ZhM4fdOcHp38hJbi2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 zoomScale="70" zoomScaleNormal="25" zoomScaleSheetLayoutView="70" workbookViewId="0">
      <selection activeCell="DG102" sqref="DG102:DK10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t="s">
        <v>545</v>
      </c>
      <c r="R7" s="740"/>
      <c r="S7" s="740"/>
      <c r="T7" s="740"/>
      <c r="U7" s="740"/>
      <c r="V7" s="740" t="s">
        <v>546</v>
      </c>
      <c r="W7" s="740"/>
      <c r="X7" s="740"/>
      <c r="Y7" s="740"/>
      <c r="Z7" s="740"/>
      <c r="AA7" s="740" t="s">
        <v>547</v>
      </c>
      <c r="AB7" s="740"/>
      <c r="AC7" s="740"/>
      <c r="AD7" s="740"/>
      <c r="AE7" s="741"/>
      <c r="AF7" s="742">
        <v>78</v>
      </c>
      <c r="AG7" s="743"/>
      <c r="AH7" s="743"/>
      <c r="AI7" s="743"/>
      <c r="AJ7" s="744"/>
      <c r="AK7" s="745">
        <v>848</v>
      </c>
      <c r="AL7" s="746"/>
      <c r="AM7" s="746"/>
      <c r="AN7" s="746"/>
      <c r="AO7" s="746"/>
      <c r="AP7" s="746">
        <v>39262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594</v>
      </c>
      <c r="BT7" s="734"/>
      <c r="BU7" s="734"/>
      <c r="BV7" s="734"/>
      <c r="BW7" s="734"/>
      <c r="BX7" s="734"/>
      <c r="BY7" s="734"/>
      <c r="BZ7" s="734"/>
      <c r="CA7" s="734"/>
      <c r="CB7" s="734"/>
      <c r="CC7" s="734"/>
      <c r="CD7" s="734"/>
      <c r="CE7" s="734"/>
      <c r="CF7" s="734"/>
      <c r="CG7" s="749"/>
      <c r="CH7" s="730">
        <v>-19</v>
      </c>
      <c r="CI7" s="731"/>
      <c r="CJ7" s="731"/>
      <c r="CK7" s="731"/>
      <c r="CL7" s="732"/>
      <c r="CM7" s="730" t="s">
        <v>558</v>
      </c>
      <c r="CN7" s="731"/>
      <c r="CO7" s="731"/>
      <c r="CP7" s="731"/>
      <c r="CQ7" s="732"/>
      <c r="CR7" s="730" t="s">
        <v>598</v>
      </c>
      <c r="CS7" s="731"/>
      <c r="CT7" s="731"/>
      <c r="CU7" s="731"/>
      <c r="CV7" s="732"/>
      <c r="CW7" s="730" t="s">
        <v>599</v>
      </c>
      <c r="CX7" s="731"/>
      <c r="CY7" s="731"/>
      <c r="CZ7" s="731"/>
      <c r="DA7" s="732"/>
      <c r="DB7" s="730" t="s">
        <v>487</v>
      </c>
      <c r="DC7" s="731"/>
      <c r="DD7" s="731"/>
      <c r="DE7" s="731"/>
      <c r="DF7" s="732"/>
      <c r="DG7" s="730" t="s">
        <v>487</v>
      </c>
      <c r="DH7" s="731"/>
      <c r="DI7" s="731"/>
      <c r="DJ7" s="731"/>
      <c r="DK7" s="732"/>
      <c r="DL7" s="730" t="s">
        <v>487</v>
      </c>
      <c r="DM7" s="731"/>
      <c r="DN7" s="731"/>
      <c r="DO7" s="731"/>
      <c r="DP7" s="732"/>
      <c r="DQ7" s="730" t="s">
        <v>487</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595</v>
      </c>
      <c r="BT8" s="761"/>
      <c r="BU8" s="761"/>
      <c r="BV8" s="761"/>
      <c r="BW8" s="761"/>
      <c r="BX8" s="761"/>
      <c r="BY8" s="761"/>
      <c r="BZ8" s="761"/>
      <c r="CA8" s="761"/>
      <c r="CB8" s="761"/>
      <c r="CC8" s="761"/>
      <c r="CD8" s="761"/>
      <c r="CE8" s="761"/>
      <c r="CF8" s="761"/>
      <c r="CG8" s="762"/>
      <c r="CH8" s="763" t="s">
        <v>585</v>
      </c>
      <c r="CI8" s="764"/>
      <c r="CJ8" s="764"/>
      <c r="CK8" s="764"/>
      <c r="CL8" s="765"/>
      <c r="CM8" s="763" t="s">
        <v>600</v>
      </c>
      <c r="CN8" s="764"/>
      <c r="CO8" s="764"/>
      <c r="CP8" s="764"/>
      <c r="CQ8" s="765"/>
      <c r="CR8" s="763" t="s">
        <v>601</v>
      </c>
      <c r="CS8" s="764"/>
      <c r="CT8" s="764"/>
      <c r="CU8" s="764"/>
      <c r="CV8" s="765"/>
      <c r="CW8" s="763" t="s">
        <v>487</v>
      </c>
      <c r="CX8" s="764"/>
      <c r="CY8" s="764"/>
      <c r="CZ8" s="764"/>
      <c r="DA8" s="765"/>
      <c r="DB8" s="763" t="s">
        <v>487</v>
      </c>
      <c r="DC8" s="764"/>
      <c r="DD8" s="764"/>
      <c r="DE8" s="764"/>
      <c r="DF8" s="765"/>
      <c r="DG8" s="763" t="s">
        <v>487</v>
      </c>
      <c r="DH8" s="764"/>
      <c r="DI8" s="764"/>
      <c r="DJ8" s="764"/>
      <c r="DK8" s="765"/>
      <c r="DL8" s="763" t="s">
        <v>487</v>
      </c>
      <c r="DM8" s="764"/>
      <c r="DN8" s="764"/>
      <c r="DO8" s="764"/>
      <c r="DP8" s="765"/>
      <c r="DQ8" s="763" t="s">
        <v>487</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606</v>
      </c>
      <c r="BS9" s="760" t="s">
        <v>596</v>
      </c>
      <c r="BT9" s="761"/>
      <c r="BU9" s="761"/>
      <c r="BV9" s="761"/>
      <c r="BW9" s="761"/>
      <c r="BX9" s="761"/>
      <c r="BY9" s="761"/>
      <c r="BZ9" s="761"/>
      <c r="CA9" s="761"/>
      <c r="CB9" s="761"/>
      <c r="CC9" s="761"/>
      <c r="CD9" s="761"/>
      <c r="CE9" s="761"/>
      <c r="CF9" s="761"/>
      <c r="CG9" s="762"/>
      <c r="CH9" s="763">
        <v>-1</v>
      </c>
      <c r="CI9" s="764"/>
      <c r="CJ9" s="764"/>
      <c r="CK9" s="764"/>
      <c r="CL9" s="765"/>
      <c r="CM9" s="763" t="s">
        <v>602</v>
      </c>
      <c r="CN9" s="764"/>
      <c r="CO9" s="764"/>
      <c r="CP9" s="764"/>
      <c r="CQ9" s="765"/>
      <c r="CR9" s="763" t="s">
        <v>585</v>
      </c>
      <c r="CS9" s="764"/>
      <c r="CT9" s="764"/>
      <c r="CU9" s="764"/>
      <c r="CV9" s="765"/>
      <c r="CW9" s="763" t="s">
        <v>487</v>
      </c>
      <c r="CX9" s="764"/>
      <c r="CY9" s="764"/>
      <c r="CZ9" s="764"/>
      <c r="DA9" s="765"/>
      <c r="DB9" s="763" t="s">
        <v>487</v>
      </c>
      <c r="DC9" s="764"/>
      <c r="DD9" s="764"/>
      <c r="DE9" s="764"/>
      <c r="DF9" s="765"/>
      <c r="DG9" s="763">
        <v>46</v>
      </c>
      <c r="DH9" s="764"/>
      <c r="DI9" s="764"/>
      <c r="DJ9" s="764"/>
      <c r="DK9" s="765"/>
      <c r="DL9" s="763" t="s">
        <v>487</v>
      </c>
      <c r="DM9" s="764"/>
      <c r="DN9" s="764"/>
      <c r="DO9" s="764"/>
      <c r="DP9" s="765"/>
      <c r="DQ9" s="763" t="s">
        <v>487</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597</v>
      </c>
      <c r="BT10" s="761"/>
      <c r="BU10" s="761"/>
      <c r="BV10" s="761"/>
      <c r="BW10" s="761"/>
      <c r="BX10" s="761"/>
      <c r="BY10" s="761"/>
      <c r="BZ10" s="761"/>
      <c r="CA10" s="761"/>
      <c r="CB10" s="761"/>
      <c r="CC10" s="761"/>
      <c r="CD10" s="761"/>
      <c r="CE10" s="761"/>
      <c r="CF10" s="761"/>
      <c r="CG10" s="762"/>
      <c r="CH10" s="763" t="s">
        <v>603</v>
      </c>
      <c r="CI10" s="764"/>
      <c r="CJ10" s="764"/>
      <c r="CK10" s="764"/>
      <c r="CL10" s="765"/>
      <c r="CM10" s="763" t="s">
        <v>604</v>
      </c>
      <c r="CN10" s="764"/>
      <c r="CO10" s="764"/>
      <c r="CP10" s="764"/>
      <c r="CQ10" s="765"/>
      <c r="CR10" s="763" t="s">
        <v>583</v>
      </c>
      <c r="CS10" s="764"/>
      <c r="CT10" s="764"/>
      <c r="CU10" s="764"/>
      <c r="CV10" s="765"/>
      <c r="CW10" s="763" t="s">
        <v>487</v>
      </c>
      <c r="CX10" s="764"/>
      <c r="CY10" s="764"/>
      <c r="CZ10" s="764"/>
      <c r="DA10" s="765"/>
      <c r="DB10" s="763" t="s">
        <v>487</v>
      </c>
      <c r="DC10" s="764"/>
      <c r="DD10" s="764"/>
      <c r="DE10" s="764"/>
      <c r="DF10" s="765"/>
      <c r="DG10" s="763" t="s">
        <v>487</v>
      </c>
      <c r="DH10" s="764"/>
      <c r="DI10" s="764"/>
      <c r="DJ10" s="764"/>
      <c r="DK10" s="765"/>
      <c r="DL10" s="763" t="s">
        <v>487</v>
      </c>
      <c r="DM10" s="764"/>
      <c r="DN10" s="764"/>
      <c r="DO10" s="764"/>
      <c r="DP10" s="765"/>
      <c r="DQ10" s="763" t="s">
        <v>487</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t="s">
        <v>548</v>
      </c>
      <c r="R23" s="780"/>
      <c r="S23" s="780"/>
      <c r="T23" s="780"/>
      <c r="U23" s="780"/>
      <c r="V23" s="780" t="s">
        <v>549</v>
      </c>
      <c r="W23" s="780"/>
      <c r="X23" s="780"/>
      <c r="Y23" s="780"/>
      <c r="Z23" s="780"/>
      <c r="AA23" s="780" t="s">
        <v>547</v>
      </c>
      <c r="AB23" s="780"/>
      <c r="AC23" s="780"/>
      <c r="AD23" s="780"/>
      <c r="AE23" s="781"/>
      <c r="AF23" s="782">
        <v>78</v>
      </c>
      <c r="AG23" s="780"/>
      <c r="AH23" s="780"/>
      <c r="AI23" s="780"/>
      <c r="AJ23" s="783"/>
      <c r="AK23" s="784"/>
      <c r="AL23" s="785"/>
      <c r="AM23" s="785"/>
      <c r="AN23" s="785"/>
      <c r="AO23" s="785"/>
      <c r="AP23" s="780">
        <v>39262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t="s">
        <v>553</v>
      </c>
      <c r="R28" s="810"/>
      <c r="S28" s="810"/>
      <c r="T28" s="810"/>
      <c r="U28" s="810"/>
      <c r="V28" s="810" t="s">
        <v>554</v>
      </c>
      <c r="W28" s="810"/>
      <c r="X28" s="810"/>
      <c r="Y28" s="810"/>
      <c r="Z28" s="810"/>
      <c r="AA28" s="810" t="s">
        <v>555</v>
      </c>
      <c r="AB28" s="810"/>
      <c r="AC28" s="810"/>
      <c r="AD28" s="810"/>
      <c r="AE28" s="811"/>
      <c r="AF28" s="812">
        <v>78</v>
      </c>
      <c r="AG28" s="810"/>
      <c r="AH28" s="810"/>
      <c r="AI28" s="810"/>
      <c r="AJ28" s="813"/>
      <c r="AK28" s="814">
        <v>663</v>
      </c>
      <c r="AL28" s="815"/>
      <c r="AM28" s="815"/>
      <c r="AN28" s="815"/>
      <c r="AO28" s="815"/>
      <c r="AP28" s="815" t="s">
        <v>487</v>
      </c>
      <c r="AQ28" s="815"/>
      <c r="AR28" s="815"/>
      <c r="AS28" s="815"/>
      <c r="AT28" s="815"/>
      <c r="AU28" s="815" t="s">
        <v>487</v>
      </c>
      <c r="AV28" s="815"/>
      <c r="AW28" s="815"/>
      <c r="AX28" s="815"/>
      <c r="AY28" s="815"/>
      <c r="AZ28" s="816" t="s">
        <v>487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t="s">
        <v>556</v>
      </c>
      <c r="R29" s="771"/>
      <c r="S29" s="771"/>
      <c r="T29" s="771"/>
      <c r="U29" s="771"/>
      <c r="V29" s="771" t="s">
        <v>557</v>
      </c>
      <c r="W29" s="771"/>
      <c r="X29" s="771"/>
      <c r="Y29" s="771"/>
      <c r="Z29" s="771"/>
      <c r="AA29" s="771" t="s">
        <v>558</v>
      </c>
      <c r="AB29" s="771"/>
      <c r="AC29" s="771"/>
      <c r="AD29" s="771"/>
      <c r="AE29" s="772"/>
      <c r="AF29" s="773">
        <v>206</v>
      </c>
      <c r="AG29" s="774"/>
      <c r="AH29" s="774"/>
      <c r="AI29" s="774"/>
      <c r="AJ29" s="775"/>
      <c r="AK29" s="821">
        <v>1243</v>
      </c>
      <c r="AL29" s="817"/>
      <c r="AM29" s="817"/>
      <c r="AN29" s="817"/>
      <c r="AO29" s="817"/>
      <c r="AP29" s="817" t="s">
        <v>487</v>
      </c>
      <c r="AQ29" s="817"/>
      <c r="AR29" s="817"/>
      <c r="AS29" s="817"/>
      <c r="AT29" s="817"/>
      <c r="AU29" s="817" t="s">
        <v>487</v>
      </c>
      <c r="AV29" s="817"/>
      <c r="AW29" s="817"/>
      <c r="AX29" s="817"/>
      <c r="AY29" s="817"/>
      <c r="AZ29" s="818" t="s">
        <v>487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t="s">
        <v>559</v>
      </c>
      <c r="R30" s="771"/>
      <c r="S30" s="771"/>
      <c r="T30" s="771"/>
      <c r="U30" s="771"/>
      <c r="V30" s="771" t="s">
        <v>560</v>
      </c>
      <c r="W30" s="771"/>
      <c r="X30" s="771"/>
      <c r="Y30" s="771"/>
      <c r="Z30" s="771"/>
      <c r="AA30" s="771" t="s">
        <v>561</v>
      </c>
      <c r="AB30" s="771"/>
      <c r="AC30" s="771"/>
      <c r="AD30" s="771"/>
      <c r="AE30" s="772"/>
      <c r="AF30" s="773">
        <v>46</v>
      </c>
      <c r="AG30" s="774"/>
      <c r="AH30" s="774"/>
      <c r="AI30" s="774"/>
      <c r="AJ30" s="775"/>
      <c r="AK30" s="821">
        <v>300</v>
      </c>
      <c r="AL30" s="817"/>
      <c r="AM30" s="817"/>
      <c r="AN30" s="817"/>
      <c r="AO30" s="817"/>
      <c r="AP30" s="817" t="s">
        <v>487</v>
      </c>
      <c r="AQ30" s="817"/>
      <c r="AR30" s="817"/>
      <c r="AS30" s="817"/>
      <c r="AT30" s="817"/>
      <c r="AU30" s="817" t="s">
        <v>487</v>
      </c>
      <c r="AV30" s="817"/>
      <c r="AW30" s="817"/>
      <c r="AX30" s="817"/>
      <c r="AY30" s="817"/>
      <c r="AZ30" s="818" t="s">
        <v>487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1609</v>
      </c>
      <c r="R31" s="771"/>
      <c r="S31" s="771"/>
      <c r="T31" s="771"/>
      <c r="U31" s="771"/>
      <c r="V31" s="771">
        <v>1340</v>
      </c>
      <c r="W31" s="771"/>
      <c r="X31" s="771"/>
      <c r="Y31" s="771"/>
      <c r="Z31" s="771"/>
      <c r="AA31" s="771">
        <v>269</v>
      </c>
      <c r="AB31" s="771"/>
      <c r="AC31" s="771"/>
      <c r="AD31" s="771"/>
      <c r="AE31" s="772"/>
      <c r="AF31" s="773">
        <v>1667</v>
      </c>
      <c r="AG31" s="774"/>
      <c r="AH31" s="774"/>
      <c r="AI31" s="774"/>
      <c r="AJ31" s="775"/>
      <c r="AK31" s="821">
        <v>8</v>
      </c>
      <c r="AL31" s="817"/>
      <c r="AM31" s="817"/>
      <c r="AN31" s="817"/>
      <c r="AO31" s="817"/>
      <c r="AP31" s="817" t="s">
        <v>550</v>
      </c>
      <c r="AQ31" s="817"/>
      <c r="AR31" s="817"/>
      <c r="AS31" s="817"/>
      <c r="AT31" s="817"/>
      <c r="AU31" s="817" t="s">
        <v>487</v>
      </c>
      <c r="AV31" s="817"/>
      <c r="AW31" s="817"/>
      <c r="AX31" s="817"/>
      <c r="AY31" s="817"/>
      <c r="AZ31" s="818" t="s">
        <v>487</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2225</v>
      </c>
      <c r="R32" s="771"/>
      <c r="S32" s="771"/>
      <c r="T32" s="771"/>
      <c r="U32" s="771"/>
      <c r="V32" s="771">
        <v>1638</v>
      </c>
      <c r="W32" s="771"/>
      <c r="X32" s="771"/>
      <c r="Y32" s="771"/>
      <c r="Z32" s="771"/>
      <c r="AA32" s="771">
        <v>587</v>
      </c>
      <c r="AB32" s="771"/>
      <c r="AC32" s="771"/>
      <c r="AD32" s="771"/>
      <c r="AE32" s="772"/>
      <c r="AF32" s="773" t="s">
        <v>122</v>
      </c>
      <c r="AG32" s="774"/>
      <c r="AH32" s="774"/>
      <c r="AI32" s="774"/>
      <c r="AJ32" s="775"/>
      <c r="AK32" s="821">
        <v>620</v>
      </c>
      <c r="AL32" s="817"/>
      <c r="AM32" s="817"/>
      <c r="AN32" s="817"/>
      <c r="AO32" s="817"/>
      <c r="AP32" s="817" t="s">
        <v>551</v>
      </c>
      <c r="AQ32" s="817"/>
      <c r="AR32" s="817"/>
      <c r="AS32" s="817"/>
      <c r="AT32" s="817"/>
      <c r="AU32" s="817" t="s">
        <v>552</v>
      </c>
      <c r="AV32" s="817"/>
      <c r="AW32" s="817"/>
      <c r="AX32" s="817"/>
      <c r="AY32" s="817"/>
      <c r="AZ32" s="818" t="s">
        <v>487</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1997</v>
      </c>
      <c r="AG63" s="831"/>
      <c r="AH63" s="831"/>
      <c r="AI63" s="831"/>
      <c r="AJ63" s="832"/>
      <c r="AK63" s="833"/>
      <c r="AL63" s="828"/>
      <c r="AM63" s="828"/>
      <c r="AN63" s="828"/>
      <c r="AO63" s="828"/>
      <c r="AP63" s="831">
        <v>21708</v>
      </c>
      <c r="AQ63" s="831"/>
      <c r="AR63" s="831"/>
      <c r="AS63" s="831"/>
      <c r="AT63" s="831"/>
      <c r="AU63" s="831">
        <v>5476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562</v>
      </c>
      <c r="C68" s="857"/>
      <c r="D68" s="857"/>
      <c r="E68" s="857"/>
      <c r="F68" s="857"/>
      <c r="G68" s="857"/>
      <c r="H68" s="857"/>
      <c r="I68" s="857"/>
      <c r="J68" s="857"/>
      <c r="K68" s="857"/>
      <c r="L68" s="857"/>
      <c r="M68" s="857"/>
      <c r="N68" s="857"/>
      <c r="O68" s="857"/>
      <c r="P68" s="858"/>
      <c r="Q68" s="859" t="s">
        <v>568</v>
      </c>
      <c r="R68" s="853"/>
      <c r="S68" s="853"/>
      <c r="T68" s="853"/>
      <c r="U68" s="853"/>
      <c r="V68" s="853" t="s">
        <v>569</v>
      </c>
      <c r="W68" s="853"/>
      <c r="X68" s="853"/>
      <c r="Y68" s="853"/>
      <c r="Z68" s="853"/>
      <c r="AA68" s="853" t="s">
        <v>570</v>
      </c>
      <c r="AB68" s="853"/>
      <c r="AC68" s="853"/>
      <c r="AD68" s="853"/>
      <c r="AE68" s="853"/>
      <c r="AF68" s="853" t="s">
        <v>571</v>
      </c>
      <c r="AG68" s="853"/>
      <c r="AH68" s="853"/>
      <c r="AI68" s="853"/>
      <c r="AJ68" s="853"/>
      <c r="AK68" s="853" t="s">
        <v>572</v>
      </c>
      <c r="AL68" s="853"/>
      <c r="AM68" s="853"/>
      <c r="AN68" s="853"/>
      <c r="AO68" s="853"/>
      <c r="AP68" s="853" t="s">
        <v>573</v>
      </c>
      <c r="AQ68" s="853"/>
      <c r="AR68" s="853"/>
      <c r="AS68" s="853"/>
      <c r="AT68" s="853"/>
      <c r="AU68" s="853" t="s">
        <v>574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563</v>
      </c>
      <c r="C69" s="861"/>
      <c r="D69" s="861"/>
      <c r="E69" s="861"/>
      <c r="F69" s="861"/>
      <c r="G69" s="861"/>
      <c r="H69" s="861"/>
      <c r="I69" s="861"/>
      <c r="J69" s="861"/>
      <c r="K69" s="861"/>
      <c r="L69" s="861"/>
      <c r="M69" s="861"/>
      <c r="N69" s="861"/>
      <c r="O69" s="861"/>
      <c r="P69" s="862"/>
      <c r="Q69" s="863" t="s">
        <v>575</v>
      </c>
      <c r="R69" s="817"/>
      <c r="S69" s="817"/>
      <c r="T69" s="817"/>
      <c r="U69" s="817"/>
      <c r="V69" s="817" t="s">
        <v>576</v>
      </c>
      <c r="W69" s="817"/>
      <c r="X69" s="817"/>
      <c r="Y69" s="817"/>
      <c r="Z69" s="817"/>
      <c r="AA69" s="817" t="s">
        <v>577</v>
      </c>
      <c r="AB69" s="817"/>
      <c r="AC69" s="817"/>
      <c r="AD69" s="817"/>
      <c r="AE69" s="817"/>
      <c r="AF69" s="817" t="s">
        <v>577</v>
      </c>
      <c r="AG69" s="817"/>
      <c r="AH69" s="817"/>
      <c r="AI69" s="817"/>
      <c r="AJ69" s="817"/>
      <c r="AK69" s="817" t="s">
        <v>578</v>
      </c>
      <c r="AL69" s="817"/>
      <c r="AM69" s="817"/>
      <c r="AN69" s="817"/>
      <c r="AO69" s="817"/>
      <c r="AP69" s="817" t="s">
        <v>487</v>
      </c>
      <c r="AQ69" s="817"/>
      <c r="AR69" s="817"/>
      <c r="AS69" s="817"/>
      <c r="AT69" s="817"/>
      <c r="AU69" s="817" t="s">
        <v>487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564</v>
      </c>
      <c r="C70" s="861"/>
      <c r="D70" s="861"/>
      <c r="E70" s="861"/>
      <c r="F70" s="861"/>
      <c r="G70" s="861"/>
      <c r="H70" s="861"/>
      <c r="I70" s="861"/>
      <c r="J70" s="861"/>
      <c r="K70" s="861"/>
      <c r="L70" s="861"/>
      <c r="M70" s="861"/>
      <c r="N70" s="861"/>
      <c r="O70" s="861"/>
      <c r="P70" s="862"/>
      <c r="Q70" s="863" t="s">
        <v>579</v>
      </c>
      <c r="R70" s="817"/>
      <c r="S70" s="817"/>
      <c r="T70" s="817"/>
      <c r="U70" s="817"/>
      <c r="V70" s="817" t="s">
        <v>580</v>
      </c>
      <c r="W70" s="817"/>
      <c r="X70" s="817"/>
      <c r="Y70" s="817"/>
      <c r="Z70" s="817"/>
      <c r="AA70" s="817" t="s">
        <v>581</v>
      </c>
      <c r="AB70" s="817"/>
      <c r="AC70" s="817"/>
      <c r="AD70" s="817"/>
      <c r="AE70" s="817"/>
      <c r="AF70" s="817" t="s">
        <v>581</v>
      </c>
      <c r="AG70" s="817"/>
      <c r="AH70" s="817"/>
      <c r="AI70" s="817"/>
      <c r="AJ70" s="817"/>
      <c r="AK70" s="817" t="s">
        <v>582</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565</v>
      </c>
      <c r="C71" s="861"/>
      <c r="D71" s="861"/>
      <c r="E71" s="861"/>
      <c r="F71" s="861"/>
      <c r="G71" s="861"/>
      <c r="H71" s="861"/>
      <c r="I71" s="861"/>
      <c r="J71" s="861"/>
      <c r="K71" s="861"/>
      <c r="L71" s="861"/>
      <c r="M71" s="861"/>
      <c r="N71" s="861"/>
      <c r="O71" s="861"/>
      <c r="P71" s="862"/>
      <c r="Q71" s="863" t="s">
        <v>583</v>
      </c>
      <c r="R71" s="817"/>
      <c r="S71" s="817"/>
      <c r="T71" s="817"/>
      <c r="U71" s="817"/>
      <c r="V71" s="817" t="s">
        <v>584</v>
      </c>
      <c r="W71" s="817"/>
      <c r="X71" s="817"/>
      <c r="Y71" s="817"/>
      <c r="Z71" s="817"/>
      <c r="AA71" s="817" t="s">
        <v>585</v>
      </c>
      <c r="AB71" s="817"/>
      <c r="AC71" s="817"/>
      <c r="AD71" s="817"/>
      <c r="AE71" s="817"/>
      <c r="AF71" s="817" t="s">
        <v>585</v>
      </c>
      <c r="AG71" s="817"/>
      <c r="AH71" s="817"/>
      <c r="AI71" s="817"/>
      <c r="AJ71" s="817"/>
      <c r="AK71" s="817" t="s">
        <v>487</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566</v>
      </c>
      <c r="C72" s="861"/>
      <c r="D72" s="861"/>
      <c r="E72" s="861"/>
      <c r="F72" s="861"/>
      <c r="G72" s="861"/>
      <c r="H72" s="861"/>
      <c r="I72" s="861"/>
      <c r="J72" s="861"/>
      <c r="K72" s="861"/>
      <c r="L72" s="861"/>
      <c r="M72" s="861"/>
      <c r="N72" s="861"/>
      <c r="O72" s="861"/>
      <c r="P72" s="862"/>
      <c r="Q72" s="863" t="s">
        <v>586</v>
      </c>
      <c r="R72" s="817"/>
      <c r="S72" s="817"/>
      <c r="T72" s="817"/>
      <c r="U72" s="817"/>
      <c r="V72" s="817" t="s">
        <v>587</v>
      </c>
      <c r="W72" s="817"/>
      <c r="X72" s="817"/>
      <c r="Y72" s="817"/>
      <c r="Z72" s="817"/>
      <c r="AA72" s="817" t="s">
        <v>588</v>
      </c>
      <c r="AB72" s="817"/>
      <c r="AC72" s="817"/>
      <c r="AD72" s="817"/>
      <c r="AE72" s="817"/>
      <c r="AF72" s="817" t="s">
        <v>588</v>
      </c>
      <c r="AG72" s="817"/>
      <c r="AH72" s="817"/>
      <c r="AI72" s="817"/>
      <c r="AJ72" s="817"/>
      <c r="AK72" s="817">
        <v>2</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567</v>
      </c>
      <c r="C73" s="861"/>
      <c r="D73" s="861"/>
      <c r="E73" s="861"/>
      <c r="F73" s="861"/>
      <c r="G73" s="861"/>
      <c r="H73" s="861"/>
      <c r="I73" s="861"/>
      <c r="J73" s="861"/>
      <c r="K73" s="861"/>
      <c r="L73" s="861"/>
      <c r="M73" s="861"/>
      <c r="N73" s="861"/>
      <c r="O73" s="861"/>
      <c r="P73" s="862"/>
      <c r="Q73" s="863" t="s">
        <v>589</v>
      </c>
      <c r="R73" s="817"/>
      <c r="S73" s="817"/>
      <c r="T73" s="817"/>
      <c r="U73" s="817"/>
      <c r="V73" s="817" t="s">
        <v>590</v>
      </c>
      <c r="W73" s="817"/>
      <c r="X73" s="817"/>
      <c r="Y73" s="817"/>
      <c r="Z73" s="817"/>
      <c r="AA73" s="817" t="s">
        <v>591</v>
      </c>
      <c r="AB73" s="817"/>
      <c r="AC73" s="817"/>
      <c r="AD73" s="817"/>
      <c r="AE73" s="817"/>
      <c r="AF73" s="817" t="s">
        <v>591</v>
      </c>
      <c r="AG73" s="817"/>
      <c r="AH73" s="817"/>
      <c r="AI73" s="817"/>
      <c r="AJ73" s="817"/>
      <c r="AK73" s="817" t="s">
        <v>487</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t="s">
        <v>592</v>
      </c>
      <c r="AG88" s="831"/>
      <c r="AH88" s="831"/>
      <c r="AI88" s="831"/>
      <c r="AJ88" s="831"/>
      <c r="AK88" s="828" t="s">
        <v>593</v>
      </c>
      <c r="AL88" s="828"/>
      <c r="AM88" s="828"/>
      <c r="AN88" s="828"/>
      <c r="AO88" s="828"/>
      <c r="AP88" s="831" t="s">
        <v>573</v>
      </c>
      <c r="AQ88" s="831"/>
      <c r="AR88" s="831"/>
      <c r="AS88" s="831"/>
      <c r="AT88" s="831"/>
      <c r="AU88" s="831" t="s">
        <v>574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605</v>
      </c>
      <c r="CS102" s="839"/>
      <c r="CT102" s="839"/>
      <c r="CU102" s="839"/>
      <c r="CV102" s="878"/>
      <c r="CW102" s="877" t="s">
        <v>599</v>
      </c>
      <c r="CX102" s="839"/>
      <c r="CY102" s="839"/>
      <c r="CZ102" s="839"/>
      <c r="DA102" s="878"/>
      <c r="DB102" s="877" t="s">
        <v>487</v>
      </c>
      <c r="DC102" s="839"/>
      <c r="DD102" s="839"/>
      <c r="DE102" s="839"/>
      <c r="DF102" s="878"/>
      <c r="DG102" s="877">
        <v>46</v>
      </c>
      <c r="DH102" s="839"/>
      <c r="DI102" s="839"/>
      <c r="DJ102" s="839"/>
      <c r="DK102" s="878"/>
      <c r="DL102" s="877" t="s">
        <v>487</v>
      </c>
      <c r="DM102" s="839"/>
      <c r="DN102" s="839"/>
      <c r="DO102" s="839"/>
      <c r="DP102" s="878"/>
      <c r="DQ102" s="877" t="s">
        <v>487</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3032514</v>
      </c>
      <c r="AB110" s="887"/>
      <c r="AC110" s="887"/>
      <c r="AD110" s="887"/>
      <c r="AE110" s="888"/>
      <c r="AF110" s="889">
        <v>3193321</v>
      </c>
      <c r="AG110" s="887"/>
      <c r="AH110" s="887"/>
      <c r="AI110" s="887"/>
      <c r="AJ110" s="888"/>
      <c r="AK110" s="889">
        <v>3345114</v>
      </c>
      <c r="AL110" s="887"/>
      <c r="AM110" s="887"/>
      <c r="AN110" s="887"/>
      <c r="AO110" s="888"/>
      <c r="AP110" s="890">
        <v>22.2</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40520549</v>
      </c>
      <c r="BR110" s="918"/>
      <c r="BS110" s="918"/>
      <c r="BT110" s="918"/>
      <c r="BU110" s="918"/>
      <c r="BV110" s="918">
        <v>40351778</v>
      </c>
      <c r="BW110" s="918"/>
      <c r="BX110" s="918"/>
      <c r="BY110" s="918"/>
      <c r="BZ110" s="918"/>
      <c r="CA110" s="918">
        <v>39261774</v>
      </c>
      <c r="CB110" s="918"/>
      <c r="CC110" s="918"/>
      <c r="CD110" s="918"/>
      <c r="CE110" s="918"/>
      <c r="CF110" s="931">
        <v>261.10000000000002</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8786963</v>
      </c>
      <c r="BR111" s="913"/>
      <c r="BS111" s="913"/>
      <c r="BT111" s="913"/>
      <c r="BU111" s="913"/>
      <c r="BV111" s="913">
        <v>8329562</v>
      </c>
      <c r="BW111" s="913"/>
      <c r="BX111" s="913"/>
      <c r="BY111" s="913"/>
      <c r="BZ111" s="913"/>
      <c r="CA111" s="913">
        <v>7878528</v>
      </c>
      <c r="CB111" s="913"/>
      <c r="CC111" s="913"/>
      <c r="CD111" s="913"/>
      <c r="CE111" s="913"/>
      <c r="CF111" s="907">
        <v>52.4</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4994709</v>
      </c>
      <c r="BR112" s="913"/>
      <c r="BS112" s="913"/>
      <c r="BT112" s="913"/>
      <c r="BU112" s="913"/>
      <c r="BV112" s="913">
        <v>4815263</v>
      </c>
      <c r="BW112" s="913"/>
      <c r="BX112" s="913"/>
      <c r="BY112" s="913"/>
      <c r="BZ112" s="913"/>
      <c r="CA112" s="913">
        <v>5475598</v>
      </c>
      <c r="CB112" s="913"/>
      <c r="CC112" s="913"/>
      <c r="CD112" s="913"/>
      <c r="CE112" s="913"/>
      <c r="CF112" s="907">
        <v>36.4</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699659</v>
      </c>
      <c r="AB113" s="925"/>
      <c r="AC113" s="925"/>
      <c r="AD113" s="925"/>
      <c r="AE113" s="926"/>
      <c r="AF113" s="927">
        <v>605325</v>
      </c>
      <c r="AG113" s="925"/>
      <c r="AH113" s="925"/>
      <c r="AI113" s="925"/>
      <c r="AJ113" s="926"/>
      <c r="AK113" s="927">
        <v>509017</v>
      </c>
      <c r="AL113" s="925"/>
      <c r="AM113" s="925"/>
      <c r="AN113" s="925"/>
      <c r="AO113" s="926"/>
      <c r="AP113" s="928">
        <v>3.4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1290036</v>
      </c>
      <c r="BR113" s="913"/>
      <c r="BS113" s="913"/>
      <c r="BT113" s="913"/>
      <c r="BU113" s="913"/>
      <c r="BV113" s="913">
        <v>1333426</v>
      </c>
      <c r="BW113" s="913"/>
      <c r="BX113" s="913"/>
      <c r="BY113" s="913"/>
      <c r="BZ113" s="913"/>
      <c r="CA113" s="913">
        <v>1281127</v>
      </c>
      <c r="CB113" s="913"/>
      <c r="CC113" s="913"/>
      <c r="CD113" s="913"/>
      <c r="CE113" s="913"/>
      <c r="CF113" s="907">
        <v>8.5</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127556</v>
      </c>
      <c r="AB114" s="946"/>
      <c r="AC114" s="946"/>
      <c r="AD114" s="946"/>
      <c r="AE114" s="947"/>
      <c r="AF114" s="948">
        <v>132520</v>
      </c>
      <c r="AG114" s="946"/>
      <c r="AH114" s="946"/>
      <c r="AI114" s="946"/>
      <c r="AJ114" s="947"/>
      <c r="AK114" s="948">
        <v>131451</v>
      </c>
      <c r="AL114" s="946"/>
      <c r="AM114" s="946"/>
      <c r="AN114" s="946"/>
      <c r="AO114" s="947"/>
      <c r="AP114" s="949">
        <v>0.9</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2239013</v>
      </c>
      <c r="BR114" s="913"/>
      <c r="BS114" s="913"/>
      <c r="BT114" s="913"/>
      <c r="BU114" s="913"/>
      <c r="BV114" s="913">
        <v>2359993</v>
      </c>
      <c r="BW114" s="913"/>
      <c r="BX114" s="913"/>
      <c r="BY114" s="913"/>
      <c r="BZ114" s="913"/>
      <c r="CA114" s="913">
        <v>2474025</v>
      </c>
      <c r="CB114" s="913"/>
      <c r="CC114" s="913"/>
      <c r="CD114" s="913"/>
      <c r="CE114" s="913"/>
      <c r="CF114" s="907">
        <v>16.5</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470172</v>
      </c>
      <c r="AB115" s="925"/>
      <c r="AC115" s="925"/>
      <c r="AD115" s="925"/>
      <c r="AE115" s="926"/>
      <c r="AF115" s="927">
        <v>454851</v>
      </c>
      <c r="AG115" s="925"/>
      <c r="AH115" s="925"/>
      <c r="AI115" s="925"/>
      <c r="AJ115" s="926"/>
      <c r="AK115" s="927">
        <v>452007</v>
      </c>
      <c r="AL115" s="925"/>
      <c r="AM115" s="925"/>
      <c r="AN115" s="925"/>
      <c r="AO115" s="926"/>
      <c r="AP115" s="928">
        <v>3</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46203</v>
      </c>
      <c r="DH115" s="946"/>
      <c r="DI115" s="946"/>
      <c r="DJ115" s="946"/>
      <c r="DK115" s="947"/>
      <c r="DL115" s="948">
        <v>46203</v>
      </c>
      <c r="DM115" s="946"/>
      <c r="DN115" s="946"/>
      <c r="DO115" s="946"/>
      <c r="DP115" s="947"/>
      <c r="DQ115" s="948">
        <v>46203</v>
      </c>
      <c r="DR115" s="946"/>
      <c r="DS115" s="946"/>
      <c r="DT115" s="946"/>
      <c r="DU115" s="947"/>
      <c r="DV115" s="949">
        <v>0.3</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745928</v>
      </c>
      <c r="DH116" s="946"/>
      <c r="DI116" s="946"/>
      <c r="DJ116" s="946"/>
      <c r="DK116" s="947"/>
      <c r="DL116" s="948">
        <v>690959</v>
      </c>
      <c r="DM116" s="946"/>
      <c r="DN116" s="946"/>
      <c r="DO116" s="946"/>
      <c r="DP116" s="947"/>
      <c r="DQ116" s="948">
        <v>639525</v>
      </c>
      <c r="DR116" s="946"/>
      <c r="DS116" s="946"/>
      <c r="DT116" s="946"/>
      <c r="DU116" s="947"/>
      <c r="DV116" s="949">
        <v>4.3</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4329901</v>
      </c>
      <c r="AB117" s="966"/>
      <c r="AC117" s="966"/>
      <c r="AD117" s="966"/>
      <c r="AE117" s="967"/>
      <c r="AF117" s="968">
        <v>4386017</v>
      </c>
      <c r="AG117" s="966"/>
      <c r="AH117" s="966"/>
      <c r="AI117" s="966"/>
      <c r="AJ117" s="967"/>
      <c r="AK117" s="968">
        <v>4437589</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441</v>
      </c>
      <c r="BP119" s="992"/>
      <c r="BQ119" s="986">
        <v>57831270</v>
      </c>
      <c r="BR119" s="987"/>
      <c r="BS119" s="987"/>
      <c r="BT119" s="987"/>
      <c r="BU119" s="987"/>
      <c r="BV119" s="987">
        <v>57190022</v>
      </c>
      <c r="BW119" s="987"/>
      <c r="BX119" s="987"/>
      <c r="BY119" s="987"/>
      <c r="BZ119" s="987"/>
      <c r="CA119" s="987">
        <v>56371052</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7994832</v>
      </c>
      <c r="DH119" s="973"/>
      <c r="DI119" s="973"/>
      <c r="DJ119" s="973"/>
      <c r="DK119" s="974"/>
      <c r="DL119" s="972">
        <v>7592400</v>
      </c>
      <c r="DM119" s="973"/>
      <c r="DN119" s="973"/>
      <c r="DO119" s="973"/>
      <c r="DP119" s="974"/>
      <c r="DQ119" s="972">
        <v>7192800</v>
      </c>
      <c r="DR119" s="973"/>
      <c r="DS119" s="973"/>
      <c r="DT119" s="973"/>
      <c r="DU119" s="974"/>
      <c r="DV119" s="975">
        <v>47.8</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7909874</v>
      </c>
      <c r="BR120" s="918"/>
      <c r="BS120" s="918"/>
      <c r="BT120" s="918"/>
      <c r="BU120" s="918"/>
      <c r="BV120" s="918">
        <v>6751483</v>
      </c>
      <c r="BW120" s="918"/>
      <c r="BX120" s="918"/>
      <c r="BY120" s="918"/>
      <c r="BZ120" s="918"/>
      <c r="CA120" s="918">
        <v>6332881</v>
      </c>
      <c r="CB120" s="918"/>
      <c r="CC120" s="918"/>
      <c r="CD120" s="918"/>
      <c r="CE120" s="918"/>
      <c r="CF120" s="931">
        <v>42.1</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4994709</v>
      </c>
      <c r="DH120" s="918"/>
      <c r="DI120" s="918"/>
      <c r="DJ120" s="918"/>
      <c r="DK120" s="918"/>
      <c r="DL120" s="918">
        <v>4815263</v>
      </c>
      <c r="DM120" s="918"/>
      <c r="DN120" s="918"/>
      <c r="DO120" s="918"/>
      <c r="DP120" s="918"/>
      <c r="DQ120" s="918">
        <v>5475598</v>
      </c>
      <c r="DR120" s="918"/>
      <c r="DS120" s="918"/>
      <c r="DT120" s="918"/>
      <c r="DU120" s="918"/>
      <c r="DV120" s="919">
        <v>36.4</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4931630</v>
      </c>
      <c r="BR121" s="913"/>
      <c r="BS121" s="913"/>
      <c r="BT121" s="913"/>
      <c r="BU121" s="913"/>
      <c r="BV121" s="913">
        <v>5545734</v>
      </c>
      <c r="BW121" s="913"/>
      <c r="BX121" s="913"/>
      <c r="BY121" s="913"/>
      <c r="BZ121" s="913"/>
      <c r="CA121" s="913">
        <v>6026219</v>
      </c>
      <c r="CB121" s="913"/>
      <c r="CC121" s="913"/>
      <c r="CD121" s="913"/>
      <c r="CE121" s="913"/>
      <c r="CF121" s="907">
        <v>40.1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28891474</v>
      </c>
      <c r="BR122" s="987"/>
      <c r="BS122" s="987"/>
      <c r="BT122" s="987"/>
      <c r="BU122" s="987"/>
      <c r="BV122" s="987">
        <v>27849020</v>
      </c>
      <c r="BW122" s="987"/>
      <c r="BX122" s="987"/>
      <c r="BY122" s="987"/>
      <c r="BZ122" s="987"/>
      <c r="CA122" s="987">
        <v>26881155</v>
      </c>
      <c r="CB122" s="987"/>
      <c r="CC122" s="987"/>
      <c r="CD122" s="987"/>
      <c r="CE122" s="987"/>
      <c r="CF122" s="1004">
        <v>178.8</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59245</v>
      </c>
      <c r="AB123" s="946"/>
      <c r="AC123" s="946"/>
      <c r="AD123" s="946"/>
      <c r="AE123" s="947"/>
      <c r="AF123" s="948">
        <v>55251</v>
      </c>
      <c r="AG123" s="946"/>
      <c r="AH123" s="946"/>
      <c r="AI123" s="946"/>
      <c r="AJ123" s="947"/>
      <c r="AK123" s="948">
        <v>52407</v>
      </c>
      <c r="AL123" s="946"/>
      <c r="AM123" s="946"/>
      <c r="AN123" s="946"/>
      <c r="AO123" s="947"/>
      <c r="AP123" s="949">
        <v>0.3</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449</v>
      </c>
      <c r="BP123" s="992"/>
      <c r="BQ123" s="1050">
        <v>41732978</v>
      </c>
      <c r="BR123" s="1051"/>
      <c r="BS123" s="1051"/>
      <c r="BT123" s="1051"/>
      <c r="BU123" s="1051"/>
      <c r="BV123" s="1051">
        <v>40146237</v>
      </c>
      <c r="BW123" s="1051"/>
      <c r="BX123" s="1051"/>
      <c r="BY123" s="1051"/>
      <c r="BZ123" s="1051"/>
      <c r="CA123" s="1051">
        <v>39240255</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110.9</v>
      </c>
      <c r="BR124" s="1014"/>
      <c r="BS124" s="1014"/>
      <c r="BT124" s="1014"/>
      <c r="BU124" s="1014"/>
      <c r="BV124" s="1014">
        <v>116.7</v>
      </c>
      <c r="BW124" s="1014"/>
      <c r="BX124" s="1014"/>
      <c r="BY124" s="1014"/>
      <c r="BZ124" s="1014"/>
      <c r="CA124" s="1014">
        <v>113.9</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410927</v>
      </c>
      <c r="AB126" s="946"/>
      <c r="AC126" s="946"/>
      <c r="AD126" s="946"/>
      <c r="AE126" s="947"/>
      <c r="AF126" s="948">
        <v>399600</v>
      </c>
      <c r="AG126" s="946"/>
      <c r="AH126" s="946"/>
      <c r="AI126" s="946"/>
      <c r="AJ126" s="947"/>
      <c r="AK126" s="948">
        <v>399600</v>
      </c>
      <c r="AL126" s="946"/>
      <c r="AM126" s="946"/>
      <c r="AN126" s="946"/>
      <c r="AO126" s="947"/>
      <c r="AP126" s="949">
        <v>2.7</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576555</v>
      </c>
      <c r="AB128" s="1033"/>
      <c r="AC128" s="1033"/>
      <c r="AD128" s="1033"/>
      <c r="AE128" s="1034"/>
      <c r="AF128" s="1035">
        <v>532587</v>
      </c>
      <c r="AG128" s="1033"/>
      <c r="AH128" s="1033"/>
      <c r="AI128" s="1033"/>
      <c r="AJ128" s="1034"/>
      <c r="AK128" s="1035">
        <v>546117</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12.65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16596411</v>
      </c>
      <c r="AB129" s="946"/>
      <c r="AC129" s="946"/>
      <c r="AD129" s="946"/>
      <c r="AE129" s="947"/>
      <c r="AF129" s="948">
        <v>16697372</v>
      </c>
      <c r="AG129" s="946"/>
      <c r="AH129" s="946"/>
      <c r="AI129" s="946"/>
      <c r="AJ129" s="947"/>
      <c r="AK129" s="948">
        <v>16949199</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17.649999999999999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2088619</v>
      </c>
      <c r="AB130" s="946"/>
      <c r="AC130" s="946"/>
      <c r="AD130" s="946"/>
      <c r="AE130" s="947"/>
      <c r="AF130" s="948">
        <v>2093079</v>
      </c>
      <c r="AG130" s="946"/>
      <c r="AH130" s="946"/>
      <c r="AI130" s="946"/>
      <c r="AJ130" s="947"/>
      <c r="AK130" s="948">
        <v>1914731</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12.2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14507792</v>
      </c>
      <c r="AB131" s="973"/>
      <c r="AC131" s="973"/>
      <c r="AD131" s="973"/>
      <c r="AE131" s="974"/>
      <c r="AF131" s="972">
        <v>14604293</v>
      </c>
      <c r="AG131" s="973"/>
      <c r="AH131" s="973"/>
      <c r="AI131" s="973"/>
      <c r="AJ131" s="974"/>
      <c r="AK131" s="972">
        <v>15034468</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113.9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11.47470959</v>
      </c>
      <c r="AB132" s="1084"/>
      <c r="AC132" s="1084"/>
      <c r="AD132" s="1084"/>
      <c r="AE132" s="1085"/>
      <c r="AF132" s="1086">
        <v>12.053654359999999</v>
      </c>
      <c r="AG132" s="1084"/>
      <c r="AH132" s="1084"/>
      <c r="AI132" s="1084"/>
      <c r="AJ132" s="1085"/>
      <c r="AK132" s="1086">
        <v>13.14806183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9.9</v>
      </c>
      <c r="AB133" s="1067"/>
      <c r="AC133" s="1067"/>
      <c r="AD133" s="1067"/>
      <c r="AE133" s="1068"/>
      <c r="AF133" s="1066">
        <v>10.8</v>
      </c>
      <c r="AG133" s="1067"/>
      <c r="AH133" s="1067"/>
      <c r="AI133" s="1067"/>
      <c r="AJ133" s="1068"/>
      <c r="AK133" s="1066">
        <v>12.2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dtkJnX5W++eeri9HgGbomh+6fnJlVh+O8KhpEtxuwj6ByyQ5PD5fEkm8QGUdIpkftD60hBgRiUq2Kz4AEzmdw==" saltValue="SsAqiFj5LPTyK8RbPaex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G37" zoomScale="70" zoomScaleNormal="85" zoomScaleSheetLayoutView="70" workbookViewId="0">
      <selection activeCell="CR73" sqref="CR7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30GJNbVl9Ilw6UEsHZ5buIO7jAPmaI+h6UefV4amvQotM6nxbwqSb1rWE875wvyCnhiExSTXR8nwFByJQOJtQ==" saltValue="MwnGHzWuhGCSOFEU4ZMR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58" zoomScale="70" zoomScaleNormal="70" zoomScaleSheetLayoutView="55" workbookViewId="0">
      <selection activeCell="CR73" sqref="CR73"/>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c8y6MmbyS93w/3/0ae2/2i24kEm2PU92DYe5G77rD5ld9j21c9DMnz3nYdX/JrK/R7OyUrQgAtW4r+O7j/pVg==" saltValue="53ekODRIf5/yb5S5+DyT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CR73" sqref="CR73"/>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5101550</v>
      </c>
      <c r="AP9" s="262">
        <v>69578</v>
      </c>
      <c r="AQ9" s="263">
        <v>72348</v>
      </c>
      <c r="AR9" s="264">
        <v>-3.8</v>
      </c>
    </row>
    <row r="10" spans="1:46" ht="13.5" customHeight="1" x14ac:dyDescent="0.15">
      <c r="A10" s="247"/>
      <c r="AK10" s="1103" t="s">
        <v>484</v>
      </c>
      <c r="AL10" s="1104"/>
      <c r="AM10" s="1104"/>
      <c r="AN10" s="1105"/>
      <c r="AO10" s="265">
        <v>81561</v>
      </c>
      <c r="AP10" s="265">
        <v>1112</v>
      </c>
      <c r="AQ10" s="266">
        <v>6364</v>
      </c>
      <c r="AR10" s="267">
        <v>-82.5</v>
      </c>
    </row>
    <row r="11" spans="1:46" ht="13.5" customHeight="1" x14ac:dyDescent="0.15">
      <c r="A11" s="247"/>
      <c r="AK11" s="1103" t="s">
        <v>485</v>
      </c>
      <c r="AL11" s="1104"/>
      <c r="AM11" s="1104"/>
      <c r="AN11" s="1105"/>
      <c r="AO11" s="265">
        <v>2790</v>
      </c>
      <c r="AP11" s="265">
        <v>38</v>
      </c>
      <c r="AQ11" s="266">
        <v>1262</v>
      </c>
      <c r="AR11" s="267">
        <v>-97</v>
      </c>
    </row>
    <row r="12" spans="1:46" ht="13.5" customHeight="1" x14ac:dyDescent="0.15">
      <c r="A12" s="247"/>
      <c r="AK12" s="1103" t="s">
        <v>486</v>
      </c>
      <c r="AL12" s="1104"/>
      <c r="AM12" s="1104"/>
      <c r="AN12" s="1105"/>
      <c r="AO12" s="265" t="s">
        <v>487</v>
      </c>
      <c r="AP12" s="265" t="s">
        <v>487</v>
      </c>
      <c r="AQ12" s="266">
        <v>10</v>
      </c>
      <c r="AR12" s="267" t="s">
        <v>487</v>
      </c>
    </row>
    <row r="13" spans="1:46" ht="13.5" customHeight="1" x14ac:dyDescent="0.15">
      <c r="A13" s="247"/>
      <c r="AK13" s="1103" t="s">
        <v>488</v>
      </c>
      <c r="AL13" s="1104"/>
      <c r="AM13" s="1104"/>
      <c r="AN13" s="1105"/>
      <c r="AO13" s="265">
        <v>125347</v>
      </c>
      <c r="AP13" s="265">
        <v>1710</v>
      </c>
      <c r="AQ13" s="266">
        <v>3257</v>
      </c>
      <c r="AR13" s="267">
        <v>-47.5</v>
      </c>
    </row>
    <row r="14" spans="1:46" ht="13.5" customHeight="1" x14ac:dyDescent="0.15">
      <c r="A14" s="247"/>
      <c r="AK14" s="1103" t="s">
        <v>489</v>
      </c>
      <c r="AL14" s="1104"/>
      <c r="AM14" s="1104"/>
      <c r="AN14" s="1105"/>
      <c r="AO14" s="265">
        <v>233995</v>
      </c>
      <c r="AP14" s="265">
        <v>3191</v>
      </c>
      <c r="AQ14" s="266">
        <v>1617</v>
      </c>
      <c r="AR14" s="267">
        <v>97.3</v>
      </c>
    </row>
    <row r="15" spans="1:46" ht="13.5" customHeight="1" x14ac:dyDescent="0.15">
      <c r="A15" s="247"/>
      <c r="AK15" s="1106" t="s">
        <v>490</v>
      </c>
      <c r="AL15" s="1107"/>
      <c r="AM15" s="1107"/>
      <c r="AN15" s="1108"/>
      <c r="AO15" s="265">
        <v>-178593</v>
      </c>
      <c r="AP15" s="265">
        <v>-2436</v>
      </c>
      <c r="AQ15" s="266">
        <v>-3947</v>
      </c>
      <c r="AR15" s="267">
        <v>-38.299999999999997</v>
      </c>
    </row>
    <row r="16" spans="1:46" x14ac:dyDescent="0.15">
      <c r="A16" s="247"/>
      <c r="AK16" s="1106" t="s">
        <v>178</v>
      </c>
      <c r="AL16" s="1107"/>
      <c r="AM16" s="1107"/>
      <c r="AN16" s="1108"/>
      <c r="AO16" s="265">
        <v>5366650</v>
      </c>
      <c r="AP16" s="265">
        <v>73194</v>
      </c>
      <c r="AQ16" s="266">
        <v>80912</v>
      </c>
      <c r="AR16" s="267">
        <v>-9.5</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6.3</v>
      </c>
      <c r="AP21" s="278">
        <v>6.71</v>
      </c>
      <c r="AQ21" s="279">
        <v>-0.41</v>
      </c>
      <c r="AS21" s="280"/>
      <c r="AT21" s="276"/>
    </row>
    <row r="22" spans="1:46" s="248" customFormat="1" x14ac:dyDescent="0.15">
      <c r="A22" s="276"/>
      <c r="AK22" s="1109" t="s">
        <v>496</v>
      </c>
      <c r="AL22" s="1110"/>
      <c r="AM22" s="1110"/>
      <c r="AN22" s="1111"/>
      <c r="AO22" s="281">
        <v>99.4</v>
      </c>
      <c r="AP22" s="282">
        <v>98.3</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3345114</v>
      </c>
      <c r="AP32" s="291">
        <v>45623</v>
      </c>
      <c r="AQ32" s="292">
        <v>34344</v>
      </c>
      <c r="AR32" s="293">
        <v>32.799999999999997</v>
      </c>
    </row>
    <row r="33" spans="1:46" ht="13.5" customHeight="1" x14ac:dyDescent="0.15">
      <c r="A33" s="247"/>
      <c r="AK33" s="1117" t="s">
        <v>501</v>
      </c>
      <c r="AL33" s="1118"/>
      <c r="AM33" s="1118"/>
      <c r="AN33" s="1119"/>
      <c r="AO33" s="291" t="s">
        <v>487</v>
      </c>
      <c r="AP33" s="291" t="s">
        <v>487</v>
      </c>
      <c r="AQ33" s="292" t="s">
        <v>487</v>
      </c>
      <c r="AR33" s="293" t="s">
        <v>487</v>
      </c>
    </row>
    <row r="34" spans="1:46" ht="27" customHeight="1" x14ac:dyDescent="0.15">
      <c r="A34" s="247"/>
      <c r="AK34" s="1117" t="s">
        <v>502</v>
      </c>
      <c r="AL34" s="1118"/>
      <c r="AM34" s="1118"/>
      <c r="AN34" s="1119"/>
      <c r="AO34" s="291" t="s">
        <v>487</v>
      </c>
      <c r="AP34" s="291" t="s">
        <v>487</v>
      </c>
      <c r="AQ34" s="292">
        <v>3</v>
      </c>
      <c r="AR34" s="293" t="s">
        <v>487</v>
      </c>
    </row>
    <row r="35" spans="1:46" ht="27" customHeight="1" x14ac:dyDescent="0.15">
      <c r="A35" s="247"/>
      <c r="AK35" s="1117" t="s">
        <v>503</v>
      </c>
      <c r="AL35" s="1118"/>
      <c r="AM35" s="1118"/>
      <c r="AN35" s="1119"/>
      <c r="AO35" s="291">
        <v>509017</v>
      </c>
      <c r="AP35" s="291">
        <v>6942</v>
      </c>
      <c r="AQ35" s="292">
        <v>7806</v>
      </c>
      <c r="AR35" s="293">
        <v>-11.1</v>
      </c>
    </row>
    <row r="36" spans="1:46" ht="27" customHeight="1" x14ac:dyDescent="0.15">
      <c r="A36" s="247"/>
      <c r="AK36" s="1117" t="s">
        <v>504</v>
      </c>
      <c r="AL36" s="1118"/>
      <c r="AM36" s="1118"/>
      <c r="AN36" s="1119"/>
      <c r="AO36" s="291">
        <v>131451</v>
      </c>
      <c r="AP36" s="291">
        <v>1793</v>
      </c>
      <c r="AQ36" s="292">
        <v>1690</v>
      </c>
      <c r="AR36" s="293">
        <v>6.1</v>
      </c>
    </row>
    <row r="37" spans="1:46" ht="13.5" customHeight="1" x14ac:dyDescent="0.15">
      <c r="A37" s="247"/>
      <c r="AK37" s="1117" t="s">
        <v>505</v>
      </c>
      <c r="AL37" s="1118"/>
      <c r="AM37" s="1118"/>
      <c r="AN37" s="1119"/>
      <c r="AO37" s="291">
        <v>452007</v>
      </c>
      <c r="AP37" s="291">
        <v>6165</v>
      </c>
      <c r="AQ37" s="292">
        <v>666</v>
      </c>
      <c r="AR37" s="293">
        <v>825.7</v>
      </c>
    </row>
    <row r="38" spans="1:46" ht="27" customHeight="1" x14ac:dyDescent="0.15">
      <c r="A38" s="247"/>
      <c r="AK38" s="1120" t="s">
        <v>506</v>
      </c>
      <c r="AL38" s="1121"/>
      <c r="AM38" s="1121"/>
      <c r="AN38" s="1122"/>
      <c r="AO38" s="294" t="s">
        <v>487</v>
      </c>
      <c r="AP38" s="294" t="s">
        <v>487</v>
      </c>
      <c r="AQ38" s="295">
        <v>3</v>
      </c>
      <c r="AR38" s="283" t="s">
        <v>487</v>
      </c>
      <c r="AS38" s="290"/>
    </row>
    <row r="39" spans="1:46" x14ac:dyDescent="0.15">
      <c r="A39" s="247"/>
      <c r="AK39" s="1120" t="s">
        <v>507</v>
      </c>
      <c r="AL39" s="1121"/>
      <c r="AM39" s="1121"/>
      <c r="AN39" s="1122"/>
      <c r="AO39" s="291">
        <v>-546117</v>
      </c>
      <c r="AP39" s="291">
        <v>-7448</v>
      </c>
      <c r="AQ39" s="292">
        <v>-5822</v>
      </c>
      <c r="AR39" s="293">
        <v>27.9</v>
      </c>
      <c r="AS39" s="290"/>
    </row>
    <row r="40" spans="1:46" ht="27" customHeight="1" x14ac:dyDescent="0.15">
      <c r="A40" s="247"/>
      <c r="AK40" s="1117" t="s">
        <v>508</v>
      </c>
      <c r="AL40" s="1118"/>
      <c r="AM40" s="1118"/>
      <c r="AN40" s="1119"/>
      <c r="AO40" s="291">
        <v>-1914731</v>
      </c>
      <c r="AP40" s="291">
        <v>-26114</v>
      </c>
      <c r="AQ40" s="292">
        <v>-26710</v>
      </c>
      <c r="AR40" s="293">
        <v>-2.2000000000000002</v>
      </c>
      <c r="AS40" s="290"/>
    </row>
    <row r="41" spans="1:46" x14ac:dyDescent="0.15">
      <c r="A41" s="247"/>
      <c r="AK41" s="1123" t="s">
        <v>288</v>
      </c>
      <c r="AL41" s="1124"/>
      <c r="AM41" s="1124"/>
      <c r="AN41" s="1125"/>
      <c r="AO41" s="291">
        <v>1976741</v>
      </c>
      <c r="AP41" s="291">
        <v>26960</v>
      </c>
      <c r="AQ41" s="292">
        <v>11979</v>
      </c>
      <c r="AR41" s="293">
        <v>125.1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3844820</v>
      </c>
      <c r="AN51" s="313">
        <v>50767</v>
      </c>
      <c r="AO51" s="314">
        <v>-23.7</v>
      </c>
      <c r="AP51" s="315">
        <v>45483</v>
      </c>
      <c r="AQ51" s="316">
        <v>-0.2</v>
      </c>
      <c r="AR51" s="317">
        <v>-23.5</v>
      </c>
    </row>
    <row r="52" spans="1:44" x14ac:dyDescent="0.15">
      <c r="A52" s="247"/>
      <c r="AK52" s="318"/>
      <c r="AL52" s="319" t="s">
        <v>518</v>
      </c>
      <c r="AM52" s="320">
        <v>2779835</v>
      </c>
      <c r="AN52" s="321">
        <v>36705</v>
      </c>
      <c r="AO52" s="322">
        <v>-33.5</v>
      </c>
      <c r="AP52" s="323">
        <v>24241</v>
      </c>
      <c r="AQ52" s="324">
        <v>0.4</v>
      </c>
      <c r="AR52" s="325">
        <v>-33.9</v>
      </c>
    </row>
    <row r="53" spans="1:44" x14ac:dyDescent="0.15">
      <c r="A53" s="247"/>
      <c r="AK53" s="303" t="s">
        <v>519</v>
      </c>
      <c r="AL53" s="304"/>
      <c r="AM53" s="312">
        <v>5449945</v>
      </c>
      <c r="AN53" s="313">
        <v>72401</v>
      </c>
      <c r="AO53" s="314">
        <v>42.6</v>
      </c>
      <c r="AP53" s="315">
        <v>45945</v>
      </c>
      <c r="AQ53" s="316">
        <v>1</v>
      </c>
      <c r="AR53" s="317">
        <v>41.6</v>
      </c>
    </row>
    <row r="54" spans="1:44" x14ac:dyDescent="0.15">
      <c r="A54" s="247"/>
      <c r="AK54" s="318"/>
      <c r="AL54" s="319" t="s">
        <v>518</v>
      </c>
      <c r="AM54" s="320">
        <v>2914852</v>
      </c>
      <c r="AN54" s="321">
        <v>38723</v>
      </c>
      <c r="AO54" s="322">
        <v>5.5</v>
      </c>
      <c r="AP54" s="323">
        <v>25180</v>
      </c>
      <c r="AQ54" s="324">
        <v>3.9</v>
      </c>
      <c r="AR54" s="325">
        <v>1.6</v>
      </c>
    </row>
    <row r="55" spans="1:44" x14ac:dyDescent="0.15">
      <c r="A55" s="247"/>
      <c r="AK55" s="303" t="s">
        <v>520</v>
      </c>
      <c r="AL55" s="304"/>
      <c r="AM55" s="312">
        <v>5604575</v>
      </c>
      <c r="AN55" s="313">
        <v>75137</v>
      </c>
      <c r="AO55" s="314">
        <v>3.8</v>
      </c>
      <c r="AP55" s="315">
        <v>44475</v>
      </c>
      <c r="AQ55" s="316">
        <v>-3.2</v>
      </c>
      <c r="AR55" s="317">
        <v>7</v>
      </c>
    </row>
    <row r="56" spans="1:44" x14ac:dyDescent="0.15">
      <c r="A56" s="247"/>
      <c r="AK56" s="318"/>
      <c r="AL56" s="319" t="s">
        <v>518</v>
      </c>
      <c r="AM56" s="320">
        <v>2934442</v>
      </c>
      <c r="AN56" s="321">
        <v>39340</v>
      </c>
      <c r="AO56" s="322">
        <v>1.6</v>
      </c>
      <c r="AP56" s="323">
        <v>24780</v>
      </c>
      <c r="AQ56" s="324">
        <v>-1.6</v>
      </c>
      <c r="AR56" s="325">
        <v>3.2</v>
      </c>
    </row>
    <row r="57" spans="1:44" x14ac:dyDescent="0.15">
      <c r="A57" s="247"/>
      <c r="AK57" s="303" t="s">
        <v>521</v>
      </c>
      <c r="AL57" s="304"/>
      <c r="AM57" s="312">
        <v>5949584</v>
      </c>
      <c r="AN57" s="313">
        <v>80366</v>
      </c>
      <c r="AO57" s="314">
        <v>7</v>
      </c>
      <c r="AP57" s="315">
        <v>45982</v>
      </c>
      <c r="AQ57" s="316">
        <v>3.4</v>
      </c>
      <c r="AR57" s="317">
        <v>3.6</v>
      </c>
    </row>
    <row r="58" spans="1:44" x14ac:dyDescent="0.15">
      <c r="A58" s="247"/>
      <c r="AK58" s="318"/>
      <c r="AL58" s="319" t="s">
        <v>518</v>
      </c>
      <c r="AM58" s="320">
        <v>2147687</v>
      </c>
      <c r="AN58" s="321">
        <v>29011</v>
      </c>
      <c r="AO58" s="322">
        <v>-26.3</v>
      </c>
      <c r="AP58" s="323">
        <v>25583</v>
      </c>
      <c r="AQ58" s="324">
        <v>3.2</v>
      </c>
      <c r="AR58" s="325">
        <v>-29.5</v>
      </c>
    </row>
    <row r="59" spans="1:44" x14ac:dyDescent="0.15">
      <c r="A59" s="247"/>
      <c r="AK59" s="303" t="s">
        <v>522</v>
      </c>
      <c r="AL59" s="304"/>
      <c r="AM59" s="312">
        <v>4682013</v>
      </c>
      <c r="AN59" s="313">
        <v>63856</v>
      </c>
      <c r="AO59" s="314">
        <v>-20.5</v>
      </c>
      <c r="AP59" s="315">
        <v>50538</v>
      </c>
      <c r="AQ59" s="316">
        <v>9.9</v>
      </c>
      <c r="AR59" s="317">
        <v>-30.4</v>
      </c>
    </row>
    <row r="60" spans="1:44" x14ac:dyDescent="0.15">
      <c r="A60" s="247"/>
      <c r="AK60" s="318"/>
      <c r="AL60" s="319" t="s">
        <v>518</v>
      </c>
      <c r="AM60" s="320">
        <v>2048191</v>
      </c>
      <c r="AN60" s="321">
        <v>27935</v>
      </c>
      <c r="AO60" s="322">
        <v>-3.7</v>
      </c>
      <c r="AP60" s="323">
        <v>29053</v>
      </c>
      <c r="AQ60" s="324">
        <v>13.6</v>
      </c>
      <c r="AR60" s="325">
        <v>-17.3</v>
      </c>
    </row>
    <row r="61" spans="1:44" x14ac:dyDescent="0.15">
      <c r="A61" s="247"/>
      <c r="AK61" s="303" t="s">
        <v>523</v>
      </c>
      <c r="AL61" s="326"/>
      <c r="AM61" s="312">
        <v>5106187</v>
      </c>
      <c r="AN61" s="313">
        <v>68505</v>
      </c>
      <c r="AO61" s="314">
        <v>1.8</v>
      </c>
      <c r="AP61" s="315">
        <v>46485</v>
      </c>
      <c r="AQ61" s="327">
        <v>2.2000000000000002</v>
      </c>
      <c r="AR61" s="317">
        <v>-0.4</v>
      </c>
    </row>
    <row r="62" spans="1:44" x14ac:dyDescent="0.15">
      <c r="A62" s="247"/>
      <c r="AK62" s="318"/>
      <c r="AL62" s="319" t="s">
        <v>518</v>
      </c>
      <c r="AM62" s="320">
        <v>2565001</v>
      </c>
      <c r="AN62" s="321">
        <v>34343</v>
      </c>
      <c r="AO62" s="322">
        <v>-11.3</v>
      </c>
      <c r="AP62" s="323">
        <v>25767</v>
      </c>
      <c r="AQ62" s="324">
        <v>3.9</v>
      </c>
      <c r="AR62" s="325">
        <v>-15.2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2AwdMGdJRvUAXnv4/q3lhkyDPQMKGHOR1M8phyetUKPfIqDB1gZbRPhXN6Z4nfZjL8UhZCpDSwXpxcUT0ZzRVg==" saltValue="Jrah/oPo9pwHEx5pmvOA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2" zoomScale="85" zoomScaleNormal="85" zoomScaleSheetLayoutView="55" workbookViewId="0">
      <selection activeCell="CR73" sqref="CR7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DFUg6Ow8aOqNbt2ONLMmSxWFWFwf0HXdJKeTvfy/llZNZT40IGUtcg9rWbNS7haC9rR6ouzWBtbrse7VX2Oheg==" saltValue="pivJimLM/466aM8l9aXJ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85" zoomScaleNormal="85" zoomScaleSheetLayoutView="55" workbookViewId="0">
      <selection activeCell="CR73" sqref="CR7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KQVO45CozGRniynhVwPJD4hiocbej4vKBymoC6T99YrM/NWTWThaFQpUZwVcxaU9FLxRSL4gRNH6k8JJj1jfg==" saltValue="u4fyNMkyjKWk4cZTl2KK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70" zoomScaleNormal="70" zoomScaleSheetLayoutView="100" workbookViewId="0">
      <selection activeCell="CR73" sqref="CR7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3.92</v>
      </c>
      <c r="G47" s="12">
        <v>5.29</v>
      </c>
      <c r="H47" s="12">
        <v>5.41</v>
      </c>
      <c r="I47" s="12">
        <v>5.15</v>
      </c>
      <c r="J47" s="13">
        <v>5.0599999999999996</v>
      </c>
    </row>
    <row r="48" spans="2:10" ht="57.75" customHeight="1" x14ac:dyDescent="0.15">
      <c r="B48" s="14"/>
      <c r="C48" s="1128" t="s">
        <v>4</v>
      </c>
      <c r="D48" s="1128"/>
      <c r="E48" s="1129"/>
      <c r="F48" s="15">
        <v>0.45</v>
      </c>
      <c r="G48" s="16">
        <v>0.45</v>
      </c>
      <c r="H48" s="16">
        <v>0.45</v>
      </c>
      <c r="I48" s="16">
        <v>0.46</v>
      </c>
      <c r="J48" s="17">
        <v>0.46</v>
      </c>
    </row>
    <row r="49" spans="2:10" ht="57.75" customHeight="1" thickBot="1" x14ac:dyDescent="0.2">
      <c r="B49" s="18"/>
      <c r="C49" s="1130" t="s">
        <v>5</v>
      </c>
      <c r="D49" s="1130"/>
      <c r="E49" s="1131"/>
      <c r="F49" s="19">
        <v>9.34</v>
      </c>
      <c r="G49" s="20">
        <v>1.52</v>
      </c>
      <c r="H49" s="20">
        <v>0.08</v>
      </c>
      <c r="I49" s="20" t="s">
        <v>530</v>
      </c>
      <c r="J49" s="21" t="s">
        <v>531</v>
      </c>
    </row>
    <row r="50" spans="2:10" x14ac:dyDescent="0.15"/>
  </sheetData>
  <sheetProtection algorithmName="SHA-512" hashValue="3rNBaJRLTiS9mJN+2SGMiEtre/b1wFMWP1idt1oDY1xpIO+Gq2b+SJmac0EYP+Nnj93BFmmh6cjfwGucaTR0nQ==" saltValue="kHV/jbGt8Ppe0spvTYYs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