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D:\各課専用\自治振興課\06税財政担当（財政）\06 決算統計\15 財政比較分析表／歳出比較分析表→資料集へ\令和５年度決算\02 ①３月公表分【㉙～新規】\07 最終版【HP公開用】\"/>
    </mc:Choice>
  </mc:AlternateContent>
  <xr:revisionPtr revIDLastSave="0" documentId="13_ncr:1_{89135AF2-34E4-42BB-9AA3-8C4CB74129F0}" xr6:coauthVersionLast="36" xr6:coauthVersionMax="36" xr10:uidLastSave="{00000000-0000-0000-0000-000000000000}"/>
  <bookViews>
    <workbookView xWindow="0" yWindow="0" windowWidth="28800" windowHeight="1138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BE37" i="10"/>
  <c r="AM37" i="10"/>
  <c r="U37" i="10"/>
  <c r="C37" i="10"/>
  <c r="BE36" i="10"/>
  <c r="AM36" i="10"/>
  <c r="C36" i="10"/>
  <c r="BE35" i="10"/>
  <c r="C35" i="10"/>
  <c r="BE34" i="10"/>
  <c r="C34" i="10"/>
  <c r="U34" i="10" s="1"/>
  <c r="U35" i="10" s="1"/>
  <c r="U36" i="10" s="1"/>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CO34" i="10" l="1"/>
  <c r="CO35" i="10" s="1"/>
  <c r="CO36" i="10" s="1"/>
  <c r="CO37" i="10" s="1"/>
</calcChain>
</file>

<file path=xl/sharedStrings.xml><?xml version="1.0" encoding="utf-8"?>
<sst xmlns="http://schemas.openxmlformats.org/spreadsheetml/2006/main" count="1043" uniqueCount="563">
  <si>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</si>
  <si>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</si>
  <si>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</si>
  <si>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</si>
  <si>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</si>
  <si>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</si>
  <si>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</si>
  <si>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</si>
  <si>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</si>
  <si>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</si>
  <si>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</si>
  <si>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</si>
  <si>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</si>
  <si>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</si>
  <si>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</si>
  <si>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</si>
  <si>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</si>
  <si>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</si>
  <si>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</si>
  <si>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</si>
  <si>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</si>
  <si>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</si>
  <si>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</si>
  <si>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</si>
  <si>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</si>
  <si>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</si>
  <si>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</si>
  <si>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</si>
  <si>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</si>
  <si>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</si>
  <si>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</si>
  <si>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</si>
  <si>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</si>
  <si>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</si>
  <si>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</si>
  <si>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</si>
  <si>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</si>
  <si>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</si>
  <si>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</si>
  <si>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</si>
  <si>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</si>
  <si>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</si>
  <si>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</si>
  <si>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</si>
  <si>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</si>
  <si>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</si>
  <si>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</si>
  <si>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</si>
  <si>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</si>
  <si>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</si>
  <si>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</si>
  <si>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</si>
  <si>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</si>
  <si>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</si>
  <si>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</si>
  <si>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</si>
  <si>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</si>
  <si>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</si>
  <si>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</si>
  <si>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</si>
  <si>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</si>
  <si>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</si>
  <si>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</si>
  <si>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</si>
  <si>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</si>
  <si>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</si>
  <si>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</si>
  <si>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</si>
  <si>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</si>
  <si>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</si>
  <si>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</si>
  <si>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</si>
  <si>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</si>
  <si>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</si>
  <si>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</si>
  <si>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</si>
  <si>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</si>
  <si>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</si>
  <si>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</si>
  <si>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</si>
  <si>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</si>
  <si>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Ⅱ－３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</si>
  <si>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</si>
  <si>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</si>
  <si>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</si>
  <si>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</si>
  <si>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</si>
  <si>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</si>
  <si>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</si>
  <si>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</si>
  <si>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</si>
  <si>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</si>
  <si>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</si>
  <si>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</si>
  <si>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城陽市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</si>
  <si>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</si>
  <si>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</si>
  <si>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</si>
  <si>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</si>
  <si>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</si>
  <si>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</si>
  <si>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</si>
  <si>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</si>
  <si>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</si>
  <si>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</si>
  <si>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</si>
  <si>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</si>
  <si>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</si>
  <si>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</si>
  <si>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</si>
  <si>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</si>
  <si>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</si>
  <si>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</si>
  <si>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</si>
  <si>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</si>
  <si>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</si>
  <si>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</si>
  <si>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</si>
  <si>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-2.9</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</si>
  <si>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</si>
  <si>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</si>
  <si>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</si>
  <si>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</si>
  <si>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</si>
  <si>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</si>
  <si>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</si>
  <si>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</si>
  <si>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</si>
  <si>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</si>
  <si>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</si>
  <si>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</si>
  <si>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</si>
  <si>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</si>
  <si>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</si>
  <si>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</si>
  <si>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</si>
  <si>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</si>
  <si>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</si>
  <si>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</si>
  <si>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</si>
  <si>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</si>
  <si>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</si>
  <si>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6"/>
  </si>
  <si>
    <t>うち日本人(％)</t>
    <phoneticPr fontId="5"/>
  </si>
  <si>
    <t>-0.9</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</si>
  <si>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</si>
  <si>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</si>
  <si>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</si>
  <si>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</si>
  <si>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</si>
  <si>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</si>
  <si>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</si>
  <si>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</si>
  <si>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</si>
  <si>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</si>
  <si>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</si>
  <si>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</si>
  <si>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</si>
  <si>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</si>
  <si>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</si>
  <si>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</si>
  <si>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</si>
  <si>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</si>
  <si>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</si>
  <si>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</si>
  <si>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</si>
  <si>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</si>
  <si>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</si>
  <si>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</si>
  <si>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</si>
  <si>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</si>
  <si>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</si>
  <si>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</si>
  <si>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</si>
  <si>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</si>
  <si>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</si>
  <si>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</si>
  <si>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</si>
  <si>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</si>
  <si>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</si>
  <si>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</si>
  <si>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</si>
  <si>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</si>
  <si>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</si>
  <si>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</si>
  <si>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</si>
  <si>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</si>
  <si>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</si>
  <si>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</si>
  <si>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</si>
  <si>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</si>
  <si>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</si>
  <si>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</si>
  <si>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</si>
  <si>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</si>
  <si>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</si>
  <si>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</si>
  <si>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</si>
  <si>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</si>
  <si>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</si>
  <si>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</si>
  <si>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</si>
  <si>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</si>
  <si>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</si>
  <si>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京都府城陽市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</si>
  <si>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</si>
  <si>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</si>
  <si>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</si>
  <si>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</si>
  <si>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</si>
  <si>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</si>
  <si>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</si>
  <si>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</si>
  <si>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</si>
  <si>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</si>
  <si>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</si>
  <si>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</si>
  <si>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</si>
  <si>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</si>
  <si>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</si>
  <si>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</si>
  <si>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</si>
  <si>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</si>
  <si>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</si>
  <si>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</si>
  <si>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</si>
  <si>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</si>
  <si>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</si>
  <si>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</si>
  <si>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</si>
  <si>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</si>
  <si>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</si>
  <si>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</si>
  <si>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</si>
  <si>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</si>
  <si>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</si>
  <si>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</si>
  <si>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</si>
  <si>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</si>
  <si>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</si>
  <si>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</si>
  <si>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</si>
  <si>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</si>
  <si>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</si>
  <si>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</si>
  <si>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</si>
  <si>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</si>
  <si>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</si>
  <si>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</si>
  <si>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</si>
  <si>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</si>
  <si>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</si>
  <si>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</si>
  <si>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</si>
  <si>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</si>
  <si>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</si>
  <si>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</si>
  <si>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</si>
  <si>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</si>
  <si>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</si>
  <si>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</si>
  <si>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</si>
  <si>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</si>
  <si>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</si>
  <si>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</si>
  <si>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</si>
  <si>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</si>
  <si>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</si>
  <si>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</si>
  <si>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</si>
  <si>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</si>
  <si>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</si>
  <si>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</si>
  <si>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</si>
  <si>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</si>
  <si>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</si>
  <si>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</si>
  <si>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</si>
  <si>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</si>
  <si>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</si>
  <si>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</si>
  <si>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</si>
  <si>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</si>
  <si>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</si>
  <si>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</si>
  <si>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</si>
  <si>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</si>
  <si>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</si>
  <si>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</si>
  <si>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</si>
  <si>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</si>
  <si>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</si>
  <si>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</si>
  <si>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</si>
  <si>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</si>
  <si>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</si>
  <si>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</si>
  <si>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</si>
  <si>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</si>
  <si>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</si>
  <si>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</si>
  <si>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</si>
  <si>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</si>
  <si>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</si>
  <si>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</si>
  <si>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</si>
  <si>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</si>
  <si>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</si>
  <si>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</si>
  <si>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</si>
  <si>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</si>
  <si>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</si>
  <si>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</si>
  <si>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</si>
  <si>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</si>
  <si>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</si>
  <si>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</si>
  <si>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</si>
  <si>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</si>
  <si>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</si>
  <si>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</si>
  <si>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</si>
  <si>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</si>
  <si>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</si>
  <si>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</si>
  <si>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</si>
  <si>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</si>
  <si>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</si>
  <si>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</si>
  <si>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</si>
  <si>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</si>
  <si>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</si>
  <si>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</si>
  <si>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</si>
  <si>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</si>
  <si>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</si>
  <si>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</si>
  <si>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</si>
  <si>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</si>
  <si>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</si>
  <si>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</si>
  <si>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</si>
  <si>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</si>
  <si>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</si>
  <si>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</si>
  <si>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</si>
  <si>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</si>
  <si>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</si>
  <si>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</si>
  <si>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</si>
  <si>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</si>
  <si>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</si>
  <si>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</si>
  <si>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</si>
  <si>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</si>
  <si>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京都府城陽市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</si>
  <si>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</si>
  <si>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</si>
  <si>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</si>
  <si>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</si>
  <si>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</si>
  <si>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</si>
  <si>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</si>
  <si>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</si>
  <si>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</si>
  <si>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</si>
  <si>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</si>
  <si>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</si>
  <si>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</si>
  <si>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</si>
  <si>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</si>
  <si>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</si>
  <si>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</si>
  <si>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</si>
  <si>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</si>
  <si>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</si>
  <si>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</si>
  <si>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</si>
  <si>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</si>
  <si>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</si>
  <si>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</si>
  <si>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</si>
  <si>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</si>
  <si>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</si>
  <si>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</si>
  <si>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</si>
  <si>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</si>
  <si>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</si>
  <si>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</si>
  <si>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</si>
  <si>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</si>
  <si>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</si>
  <si>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</si>
  <si>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</si>
  <si>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公共下水道事業会計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</si>
  <si>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</si>
  <si>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</si>
  <si>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</si>
  <si>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</si>
  <si>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</si>
  <si>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</si>
  <si>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</si>
  <si>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</si>
  <si>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</si>
  <si>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</si>
  <si>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</si>
  <si>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</si>
  <si>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</si>
  <si>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</si>
  <si>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</si>
  <si>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</si>
  <si>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</si>
  <si>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</si>
  <si>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</si>
  <si>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</si>
  <si>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</si>
  <si>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</si>
  <si>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</si>
  <si>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</si>
  <si>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</si>
  <si>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</si>
  <si>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</si>
  <si>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</si>
  <si>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</si>
  <si>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</si>
  <si>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</si>
  <si>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</si>
  <si>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</si>
  <si>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</si>
  <si>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</si>
  <si>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</si>
  <si>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</si>
  <si>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</si>
  <si>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</si>
  <si>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</si>
  <si>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</si>
  <si>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</si>
  <si>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</si>
  <si>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</si>
  <si>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</si>
  <si>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</si>
  <si>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</si>
  <si>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</si>
  <si>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</si>
  <si>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</si>
  <si>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</si>
  <si>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</si>
  <si>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</si>
  <si>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</si>
  <si>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</si>
  <si>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</si>
  <si>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</si>
  <si>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</si>
  <si>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</si>
  <si>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</si>
  <si>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</si>
  <si>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</si>
  <si>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</si>
  <si>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</si>
  <si>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</si>
  <si>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</si>
  <si>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</si>
  <si>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</si>
  <si>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</si>
  <si>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</si>
  <si>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</si>
  <si>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</si>
  <si>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</si>
  <si>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</si>
  <si>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</si>
  <si>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</si>
  <si>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</si>
  <si>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</si>
  <si>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</si>
  <si>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</si>
  <si>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</si>
  <si>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</si>
  <si>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</si>
  <si>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</si>
  <si>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</si>
  <si>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</si>
  <si>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</si>
  <si>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</si>
  <si>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</si>
  <si>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</si>
  <si>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</si>
  <si>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</si>
  <si>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</si>
  <si>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</si>
  <si>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</si>
  <si>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</si>
  <si>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</si>
  <si>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</si>
  <si>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</si>
  <si>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</si>
  <si>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</si>
  <si>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</si>
  <si>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</si>
  <si>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</si>
  <si>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</si>
  <si>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</si>
  <si>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</si>
  <si>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</si>
  <si>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</si>
  <si>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</si>
  <si>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</si>
  <si>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</si>
  <si>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</si>
  <si>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</si>
  <si>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</si>
  <si>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</si>
  <si>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</si>
  <si>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</si>
  <si>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</si>
  <si>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</si>
  <si>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</si>
  <si>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</si>
  <si>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</si>
  <si>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</si>
  <si>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</si>
  <si>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</si>
  <si>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</si>
  <si>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</si>
  <si>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</si>
  <si>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</si>
  <si>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</si>
  <si>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</si>
  <si>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</si>
  <si>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</si>
  <si>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</si>
  <si>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1.54</t>
  </si>
  <si>
    <t>▲ 0.22</t>
  </si>
  <si>
    <t>水道事業会計</t>
  </si>
  <si>
    <t>介護保険事業特別会計</t>
  </si>
  <si>
    <t>一般会計</t>
  </si>
  <si>
    <t>国民健康保険事業特別会計</t>
  </si>
  <si>
    <t>後期高齢者医療特別会計</t>
  </si>
  <si>
    <t>公共下水道事業会計</t>
  </si>
  <si>
    <t>その他会計（赤字）</t>
  </si>
  <si>
    <t>その他会計（黒字）</t>
  </si>
  <si>
    <t>R01</t>
    <phoneticPr fontId="5"/>
  </si>
  <si>
    <t>R02</t>
    <phoneticPr fontId="5"/>
  </si>
  <si>
    <t>R03</t>
    <phoneticPr fontId="5"/>
  </si>
  <si>
    <t>R04</t>
    <phoneticPr fontId="5"/>
  </si>
  <si>
    <t>R05</t>
    <phoneticPr fontId="5"/>
  </si>
  <si>
    <t>-</t>
    <phoneticPr fontId="2"/>
  </si>
  <si>
    <t>城南衛生管理組合</t>
  </si>
  <si>
    <t>京都府後期高齢者医療広域連合（一般会計）</t>
  </si>
  <si>
    <t>京都府後期高齢者医療広域連合（特別会計）</t>
  </si>
  <si>
    <t>淀川・木津川水防事務組合（一般会計）</t>
  </si>
  <si>
    <t>京都府自治会館管理組合（一般会計）</t>
  </si>
  <si>
    <t>京都地方税機構（一般会計）</t>
  </si>
  <si>
    <t>城陽市民余暇活動センター</t>
  </si>
  <si>
    <t>サンガタウン城陽</t>
  </si>
  <si>
    <t>城南土地開発公社</t>
  </si>
  <si>
    <t>城陽山砂利採取地整備公社</t>
  </si>
  <si>
    <t>〇</t>
  </si>
  <si>
    <t>未来まちづくり基金</t>
    <rPh sb="0" eb="2">
      <t>ミライ</t>
    </rPh>
    <rPh sb="7" eb="9">
      <t>キキン</t>
    </rPh>
    <phoneticPr fontId="5"/>
  </si>
  <si>
    <t>山砂利採取跡地及び周辺公共施設整備基金</t>
    <rPh sb="0" eb="3">
      <t>ヤマジャリ</t>
    </rPh>
    <rPh sb="3" eb="7">
      <t>サイシュアトチ</t>
    </rPh>
    <rPh sb="7" eb="8">
      <t>オヨ</t>
    </rPh>
    <rPh sb="9" eb="11">
      <t>シュウヘン</t>
    </rPh>
    <rPh sb="11" eb="13">
      <t>コウキョウ</t>
    </rPh>
    <rPh sb="13" eb="15">
      <t>シセツ</t>
    </rPh>
    <rPh sb="15" eb="17">
      <t>セイビ</t>
    </rPh>
    <rPh sb="17" eb="19">
      <t>キキン</t>
    </rPh>
    <phoneticPr fontId="2"/>
  </si>
  <si>
    <t>職員退職手当基金</t>
    <rPh sb="0" eb="2">
      <t>ショクイン</t>
    </rPh>
    <rPh sb="2" eb="4">
      <t>タイショク</t>
    </rPh>
    <rPh sb="4" eb="6">
      <t>テアテ</t>
    </rPh>
    <rPh sb="6" eb="8">
      <t>キキン</t>
    </rPh>
    <phoneticPr fontId="2"/>
  </si>
  <si>
    <t>ふるさと城陽応援基金</t>
    <rPh sb="4" eb="6">
      <t>ジョウヨウ</t>
    </rPh>
    <rPh sb="6" eb="8">
      <t>オウエン</t>
    </rPh>
    <rPh sb="8" eb="10">
      <t>キキン</t>
    </rPh>
    <phoneticPr fontId="2"/>
  </si>
  <si>
    <t>公共施設建設基金</t>
    <rPh sb="0" eb="2">
      <t>コウキョウ</t>
    </rPh>
    <rPh sb="2" eb="4">
      <t>シセツ</t>
    </rPh>
    <rPh sb="4" eb="6">
      <t>ケンセツ</t>
    </rPh>
    <rPh sb="6" eb="8">
      <t>キキン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</si>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</sst>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sharedStrings" Target="sharedStrings.xml" />
  <Relationship Id="rId2" Type="http://schemas.openxmlformats.org/officeDocument/2006/relationships/worksheet" Target="worksheets/sheet2.xml" />
  <Relationship Id="rId16"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theme" Target="theme/theme1.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45588</c:v>
                </c:pt>
                <c:pt idx="1">
                  <c:v>45483</c:v>
                </c:pt>
                <c:pt idx="2">
                  <c:v>45945</c:v>
                </c:pt>
                <c:pt idx="3">
                  <c:v>44475</c:v>
                </c:pt>
                <c:pt idx="4">
                  <c:v>45982</c:v>
                </c:pt>
              </c:numCache>
            </c:numRef>
          </c:val>
          <c:smooth val="0"/>
          <c:extLst>
            <c:ext xmlns:c16="http://schemas.microsoft.com/office/drawing/2014/chart" uri="{C3380CC4-5D6E-409C-BE32-E72D297353CC}">
              <c16:uniqueId val="{00000000-77DC-4A02-BA47-B445D7C3F45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66571</c:v>
                </c:pt>
                <c:pt idx="1">
                  <c:v>50767</c:v>
                </c:pt>
                <c:pt idx="2">
                  <c:v>72401</c:v>
                </c:pt>
                <c:pt idx="3">
                  <c:v>75137</c:v>
                </c:pt>
                <c:pt idx="4">
                  <c:v>80366</c:v>
                </c:pt>
              </c:numCache>
            </c:numRef>
          </c:val>
          <c:smooth val="0"/>
          <c:extLst>
            <c:ext xmlns:c16="http://schemas.microsoft.com/office/drawing/2014/chart" uri="{C3380CC4-5D6E-409C-BE32-E72D297353CC}">
              <c16:uniqueId val="{00000001-77DC-4A02-BA47-B445D7C3F45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0.47</c:v>
                </c:pt>
                <c:pt idx="1">
                  <c:v>0.45</c:v>
                </c:pt>
                <c:pt idx="2">
                  <c:v>0.45</c:v>
                </c:pt>
                <c:pt idx="3">
                  <c:v>0.45</c:v>
                </c:pt>
                <c:pt idx="4">
                  <c:v>0.46</c:v>
                </c:pt>
              </c:numCache>
            </c:numRef>
          </c:val>
          <c:extLst>
            <c:ext xmlns:c16="http://schemas.microsoft.com/office/drawing/2014/chart" uri="{C3380CC4-5D6E-409C-BE32-E72D297353CC}">
              <c16:uniqueId val="{00000000-0E98-4B5F-B4DC-9F9A43DC448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2.85</c:v>
                </c:pt>
                <c:pt idx="1">
                  <c:v>3.92</c:v>
                </c:pt>
                <c:pt idx="2">
                  <c:v>5.29</c:v>
                </c:pt>
                <c:pt idx="3">
                  <c:v>5.41</c:v>
                </c:pt>
                <c:pt idx="4">
                  <c:v>5.15</c:v>
                </c:pt>
              </c:numCache>
            </c:numRef>
          </c:val>
          <c:extLst>
            <c:ext xmlns:c16="http://schemas.microsoft.com/office/drawing/2014/chart" uri="{C3380CC4-5D6E-409C-BE32-E72D297353CC}">
              <c16:uniqueId val="{00000001-0E98-4B5F-B4DC-9F9A43DC448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-1.54</c:v>
                </c:pt>
                <c:pt idx="1">
                  <c:v>9.34</c:v>
                </c:pt>
                <c:pt idx="2">
                  <c:v>1.52</c:v>
                </c:pt>
                <c:pt idx="3">
                  <c:v>0.08</c:v>
                </c:pt>
                <c:pt idx="4">
                  <c:v>-0.22</c:v>
                </c:pt>
              </c:numCache>
            </c:numRef>
          </c:val>
          <c:smooth val="0"/>
          <c:extLst>
            <c:ext xmlns:c16="http://schemas.microsoft.com/office/drawing/2014/chart" uri="{C3380CC4-5D6E-409C-BE32-E72D297353CC}">
              <c16:uniqueId val="{00000002-0E98-4B5F-B4DC-9F9A43DC448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3C7-4E2C-8063-A3A2C18EEA6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3C7-4E2C-8063-A3A2C18EEA6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3C7-4E2C-8063-A3A2C18EEA65}"/>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F3C7-4E2C-8063-A3A2C18EEA65}"/>
            </c:ext>
          </c:extLst>
        </c:ser>
        <c:ser>
          <c:idx val="4"/>
          <c:order val="4"/>
          <c:tx>
            <c:strRef>
              <c:f>データシート!$A$31</c:f>
              <c:strCache>
                <c:ptCount val="1"/>
                <c:pt idx="0">
                  <c:v>公共下水道事業会計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F3C7-4E2C-8063-A3A2C18EEA65}"/>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0.17</c:v>
                </c:pt>
                <c:pt idx="2">
                  <c:v>#N/A</c:v>
                </c:pt>
                <c:pt idx="3">
                  <c:v>0.18</c:v>
                </c:pt>
                <c:pt idx="4">
                  <c:v>#N/A</c:v>
                </c:pt>
                <c:pt idx="5">
                  <c:v>0.17</c:v>
                </c:pt>
                <c:pt idx="6">
                  <c:v>#N/A</c:v>
                </c:pt>
                <c:pt idx="7">
                  <c:v>0.22</c:v>
                </c:pt>
                <c:pt idx="8">
                  <c:v>#N/A</c:v>
                </c:pt>
                <c:pt idx="9">
                  <c:v>0.22</c:v>
                </c:pt>
              </c:numCache>
            </c:numRef>
          </c:val>
          <c:extLst>
            <c:ext xmlns:c16="http://schemas.microsoft.com/office/drawing/2014/chart" uri="{C3380CC4-5D6E-409C-BE32-E72D297353CC}">
              <c16:uniqueId val="{00000005-F3C7-4E2C-8063-A3A2C18EEA65}"/>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0.38</c:v>
                </c:pt>
                <c:pt idx="2">
                  <c:v>#N/A</c:v>
                </c:pt>
                <c:pt idx="3">
                  <c:v>0.14000000000000001</c:v>
                </c:pt>
                <c:pt idx="4">
                  <c:v>#N/A</c:v>
                </c:pt>
                <c:pt idx="5">
                  <c:v>0.35</c:v>
                </c:pt>
                <c:pt idx="6">
                  <c:v>#N/A</c:v>
                </c:pt>
                <c:pt idx="7">
                  <c:v>0.31</c:v>
                </c:pt>
                <c:pt idx="8">
                  <c:v>#N/A</c:v>
                </c:pt>
                <c:pt idx="9">
                  <c:v>0.43</c:v>
                </c:pt>
              </c:numCache>
            </c:numRef>
          </c:val>
          <c:extLst>
            <c:ext xmlns:c16="http://schemas.microsoft.com/office/drawing/2014/chart" uri="{C3380CC4-5D6E-409C-BE32-E72D297353CC}">
              <c16:uniqueId val="{00000006-F3C7-4E2C-8063-A3A2C18EEA65}"/>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0.46</c:v>
                </c:pt>
                <c:pt idx="2">
                  <c:v>#N/A</c:v>
                </c:pt>
                <c:pt idx="3">
                  <c:v>0.45</c:v>
                </c:pt>
                <c:pt idx="4">
                  <c:v>#N/A</c:v>
                </c:pt>
                <c:pt idx="5">
                  <c:v>0.44</c:v>
                </c:pt>
                <c:pt idx="6">
                  <c:v>#N/A</c:v>
                </c:pt>
                <c:pt idx="7">
                  <c:v>0.45</c:v>
                </c:pt>
                <c:pt idx="8">
                  <c:v>#N/A</c:v>
                </c:pt>
                <c:pt idx="9">
                  <c:v>0.45</c:v>
                </c:pt>
              </c:numCache>
            </c:numRef>
          </c:val>
          <c:extLst>
            <c:ext xmlns:c16="http://schemas.microsoft.com/office/drawing/2014/chart" uri="{C3380CC4-5D6E-409C-BE32-E72D297353CC}">
              <c16:uniqueId val="{00000007-F3C7-4E2C-8063-A3A2C18EEA65}"/>
            </c:ext>
          </c:extLst>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1.79</c:v>
                </c:pt>
                <c:pt idx="2">
                  <c:v>#N/A</c:v>
                </c:pt>
                <c:pt idx="3">
                  <c:v>0.88</c:v>
                </c:pt>
                <c:pt idx="4">
                  <c:v>#N/A</c:v>
                </c:pt>
                <c:pt idx="5">
                  <c:v>0.67</c:v>
                </c:pt>
                <c:pt idx="6">
                  <c:v>#N/A</c:v>
                </c:pt>
                <c:pt idx="7">
                  <c:v>1.47</c:v>
                </c:pt>
                <c:pt idx="8">
                  <c:v>#N/A</c:v>
                </c:pt>
                <c:pt idx="9">
                  <c:v>1.4</c:v>
                </c:pt>
              </c:numCache>
            </c:numRef>
          </c:val>
          <c:extLst>
            <c:ext xmlns:c16="http://schemas.microsoft.com/office/drawing/2014/chart" uri="{C3380CC4-5D6E-409C-BE32-E72D297353CC}">
              <c16:uniqueId val="{00000008-F3C7-4E2C-8063-A3A2C18EEA65}"/>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13.14</c:v>
                </c:pt>
                <c:pt idx="2">
                  <c:v>#N/A</c:v>
                </c:pt>
                <c:pt idx="3">
                  <c:v>14.36</c:v>
                </c:pt>
                <c:pt idx="4">
                  <c:v>#N/A</c:v>
                </c:pt>
                <c:pt idx="5">
                  <c:v>12.47</c:v>
                </c:pt>
                <c:pt idx="6">
                  <c:v>#N/A</c:v>
                </c:pt>
                <c:pt idx="7">
                  <c:v>11.38</c:v>
                </c:pt>
                <c:pt idx="8">
                  <c:v>#N/A</c:v>
                </c:pt>
                <c:pt idx="9">
                  <c:v>11.27</c:v>
                </c:pt>
              </c:numCache>
            </c:numRef>
          </c:val>
          <c:extLst>
            <c:ext xmlns:c16="http://schemas.microsoft.com/office/drawing/2014/chart" uri="{C3380CC4-5D6E-409C-BE32-E72D297353CC}">
              <c16:uniqueId val="{00000009-F3C7-4E2C-8063-A3A2C18EEA6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2405</c:v>
                </c:pt>
                <c:pt idx="5">
                  <c:v>2684</c:v>
                </c:pt>
                <c:pt idx="8">
                  <c:v>2638</c:v>
                </c:pt>
                <c:pt idx="11">
                  <c:v>2666</c:v>
                </c:pt>
                <c:pt idx="14">
                  <c:v>2626</c:v>
                </c:pt>
              </c:numCache>
            </c:numRef>
          </c:val>
          <c:extLst>
            <c:ext xmlns:c16="http://schemas.microsoft.com/office/drawing/2014/chart" uri="{C3380CC4-5D6E-409C-BE32-E72D297353CC}">
              <c16:uniqueId val="{00000000-9648-482A-B859-CD25D58A8AD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648-482A-B859-CD25D58A8AD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474</c:v>
                </c:pt>
                <c:pt idx="3">
                  <c:v>477</c:v>
                </c:pt>
                <c:pt idx="6">
                  <c:v>470</c:v>
                </c:pt>
                <c:pt idx="9">
                  <c:v>470</c:v>
                </c:pt>
                <c:pt idx="12">
                  <c:v>455</c:v>
                </c:pt>
              </c:numCache>
            </c:numRef>
          </c:val>
          <c:extLst>
            <c:ext xmlns:c16="http://schemas.microsoft.com/office/drawing/2014/chart" uri="{C3380CC4-5D6E-409C-BE32-E72D297353CC}">
              <c16:uniqueId val="{00000002-9648-482A-B859-CD25D58A8AD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103</c:v>
                </c:pt>
                <c:pt idx="3">
                  <c:v>147</c:v>
                </c:pt>
                <c:pt idx="6">
                  <c:v>126</c:v>
                </c:pt>
                <c:pt idx="9">
                  <c:v>128</c:v>
                </c:pt>
                <c:pt idx="12">
                  <c:v>133</c:v>
                </c:pt>
              </c:numCache>
            </c:numRef>
          </c:val>
          <c:extLst>
            <c:ext xmlns:c16="http://schemas.microsoft.com/office/drawing/2014/chart" uri="{C3380CC4-5D6E-409C-BE32-E72D297353CC}">
              <c16:uniqueId val="{00000003-9648-482A-B859-CD25D58A8AD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601</c:v>
                </c:pt>
                <c:pt idx="3">
                  <c:v>574</c:v>
                </c:pt>
                <c:pt idx="6">
                  <c:v>563</c:v>
                </c:pt>
                <c:pt idx="9">
                  <c:v>700</c:v>
                </c:pt>
                <c:pt idx="12">
                  <c:v>605</c:v>
                </c:pt>
              </c:numCache>
            </c:numRef>
          </c:val>
          <c:extLst>
            <c:ext xmlns:c16="http://schemas.microsoft.com/office/drawing/2014/chart" uri="{C3380CC4-5D6E-409C-BE32-E72D297353CC}">
              <c16:uniqueId val="{00000004-9648-482A-B859-CD25D58A8AD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648-482A-B859-CD25D58A8AD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648-482A-B859-CD25D58A8AD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2693</c:v>
                </c:pt>
                <c:pt idx="3">
                  <c:v>2780</c:v>
                </c:pt>
                <c:pt idx="6">
                  <c:v>2809</c:v>
                </c:pt>
                <c:pt idx="9">
                  <c:v>3033</c:v>
                </c:pt>
                <c:pt idx="12">
                  <c:v>3193</c:v>
                </c:pt>
              </c:numCache>
            </c:numRef>
          </c:val>
          <c:extLst>
            <c:ext xmlns:c16="http://schemas.microsoft.com/office/drawing/2014/chart" uri="{C3380CC4-5D6E-409C-BE32-E72D297353CC}">
              <c16:uniqueId val="{00000007-9648-482A-B859-CD25D58A8AD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1466</c:v>
                </c:pt>
                <c:pt idx="2">
                  <c:v>#N/A</c:v>
                </c:pt>
                <c:pt idx="3">
                  <c:v>#N/A</c:v>
                </c:pt>
                <c:pt idx="4">
                  <c:v>1294</c:v>
                </c:pt>
                <c:pt idx="5">
                  <c:v>#N/A</c:v>
                </c:pt>
                <c:pt idx="6">
                  <c:v>#N/A</c:v>
                </c:pt>
                <c:pt idx="7">
                  <c:v>1330</c:v>
                </c:pt>
                <c:pt idx="8">
                  <c:v>#N/A</c:v>
                </c:pt>
                <c:pt idx="9">
                  <c:v>#N/A</c:v>
                </c:pt>
                <c:pt idx="10">
                  <c:v>1665</c:v>
                </c:pt>
                <c:pt idx="11">
                  <c:v>#N/A</c:v>
                </c:pt>
                <c:pt idx="12">
                  <c:v>#N/A</c:v>
                </c:pt>
                <c:pt idx="13">
                  <c:v>1760</c:v>
                </c:pt>
                <c:pt idx="14">
                  <c:v>#N/A</c:v>
                </c:pt>
              </c:numCache>
            </c:numRef>
          </c:val>
          <c:smooth val="0"/>
          <c:extLst>
            <c:ext xmlns:c16="http://schemas.microsoft.com/office/drawing/2014/chart" uri="{C3380CC4-5D6E-409C-BE32-E72D297353CC}">
              <c16:uniqueId val="{00000008-9648-482A-B859-CD25D58A8AD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28633</c:v>
                </c:pt>
                <c:pt idx="5">
                  <c:v>29441</c:v>
                </c:pt>
                <c:pt idx="8">
                  <c:v>29231</c:v>
                </c:pt>
                <c:pt idx="11">
                  <c:v>28891</c:v>
                </c:pt>
                <c:pt idx="14">
                  <c:v>27849</c:v>
                </c:pt>
              </c:numCache>
            </c:numRef>
          </c:val>
          <c:extLst>
            <c:ext xmlns:c16="http://schemas.microsoft.com/office/drawing/2014/chart" uri="{C3380CC4-5D6E-409C-BE32-E72D297353CC}">
              <c16:uniqueId val="{00000000-2728-4D0E-9B6E-FFFCF653A89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5977</c:v>
                </c:pt>
                <c:pt idx="5">
                  <c:v>5190</c:v>
                </c:pt>
                <c:pt idx="8">
                  <c:v>5020</c:v>
                </c:pt>
                <c:pt idx="11">
                  <c:v>4932</c:v>
                </c:pt>
                <c:pt idx="14">
                  <c:v>5546</c:v>
                </c:pt>
              </c:numCache>
            </c:numRef>
          </c:val>
          <c:extLst>
            <c:ext xmlns:c16="http://schemas.microsoft.com/office/drawing/2014/chart" uri="{C3380CC4-5D6E-409C-BE32-E72D297353CC}">
              <c16:uniqueId val="{00000001-2728-4D0E-9B6E-FFFCF653A89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8096</c:v>
                </c:pt>
                <c:pt idx="5">
                  <c:v>8191</c:v>
                </c:pt>
                <c:pt idx="8">
                  <c:v>8644</c:v>
                </c:pt>
                <c:pt idx="11">
                  <c:v>7910</c:v>
                </c:pt>
                <c:pt idx="14">
                  <c:v>6751</c:v>
                </c:pt>
              </c:numCache>
            </c:numRef>
          </c:val>
          <c:extLst>
            <c:ext xmlns:c16="http://schemas.microsoft.com/office/drawing/2014/chart" uri="{C3380CC4-5D6E-409C-BE32-E72D297353CC}">
              <c16:uniqueId val="{00000002-2728-4D0E-9B6E-FFFCF653A89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728-4D0E-9B6E-FFFCF653A89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728-4D0E-9B6E-FFFCF653A89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728-4D0E-9B6E-FFFCF653A89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2030</c:v>
                </c:pt>
                <c:pt idx="3">
                  <c:v>2135</c:v>
                </c:pt>
                <c:pt idx="6">
                  <c:v>2159</c:v>
                </c:pt>
                <c:pt idx="9">
                  <c:v>2239</c:v>
                </c:pt>
                <c:pt idx="12">
                  <c:v>2360</c:v>
                </c:pt>
              </c:numCache>
            </c:numRef>
          </c:val>
          <c:extLst>
            <c:ext xmlns:c16="http://schemas.microsoft.com/office/drawing/2014/chart" uri="{C3380CC4-5D6E-409C-BE32-E72D297353CC}">
              <c16:uniqueId val="{00000006-2728-4D0E-9B6E-FFFCF653A89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1512</c:v>
                </c:pt>
                <c:pt idx="3">
                  <c:v>1367</c:v>
                </c:pt>
                <c:pt idx="6">
                  <c:v>1298</c:v>
                </c:pt>
                <c:pt idx="9">
                  <c:v>1290</c:v>
                </c:pt>
                <c:pt idx="12">
                  <c:v>1333</c:v>
                </c:pt>
              </c:numCache>
            </c:numRef>
          </c:val>
          <c:extLst>
            <c:ext xmlns:c16="http://schemas.microsoft.com/office/drawing/2014/chart" uri="{C3380CC4-5D6E-409C-BE32-E72D297353CC}">
              <c16:uniqueId val="{00000007-2728-4D0E-9B6E-FFFCF653A89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4149</c:v>
                </c:pt>
                <c:pt idx="3">
                  <c:v>4537</c:v>
                </c:pt>
                <c:pt idx="6">
                  <c:v>4673</c:v>
                </c:pt>
                <c:pt idx="9">
                  <c:v>4995</c:v>
                </c:pt>
                <c:pt idx="12">
                  <c:v>4815</c:v>
                </c:pt>
              </c:numCache>
            </c:numRef>
          </c:val>
          <c:extLst>
            <c:ext xmlns:c16="http://schemas.microsoft.com/office/drawing/2014/chart" uri="{C3380CC4-5D6E-409C-BE32-E72D297353CC}">
              <c16:uniqueId val="{00000008-2728-4D0E-9B6E-FFFCF653A89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9752</c:v>
                </c:pt>
                <c:pt idx="3">
                  <c:v>9279</c:v>
                </c:pt>
                <c:pt idx="6">
                  <c:v>9252</c:v>
                </c:pt>
                <c:pt idx="9">
                  <c:v>8787</c:v>
                </c:pt>
                <c:pt idx="12">
                  <c:v>8330</c:v>
                </c:pt>
              </c:numCache>
            </c:numRef>
          </c:val>
          <c:extLst>
            <c:ext xmlns:c16="http://schemas.microsoft.com/office/drawing/2014/chart" uri="{C3380CC4-5D6E-409C-BE32-E72D297353CC}">
              <c16:uniqueId val="{00000009-2728-4D0E-9B6E-FFFCF653A89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39792</c:v>
                </c:pt>
                <c:pt idx="3">
                  <c:v>40252</c:v>
                </c:pt>
                <c:pt idx="6">
                  <c:v>40880</c:v>
                </c:pt>
                <c:pt idx="9">
                  <c:v>40521</c:v>
                </c:pt>
                <c:pt idx="12">
                  <c:v>40352</c:v>
                </c:pt>
              </c:numCache>
            </c:numRef>
          </c:val>
          <c:extLst>
            <c:ext xmlns:c16="http://schemas.microsoft.com/office/drawing/2014/chart" uri="{C3380CC4-5D6E-409C-BE32-E72D297353CC}">
              <c16:uniqueId val="{0000000A-2728-4D0E-9B6E-FFFCF653A89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14528</c:v>
                </c:pt>
                <c:pt idx="2">
                  <c:v>#N/A</c:v>
                </c:pt>
                <c:pt idx="3">
                  <c:v>#N/A</c:v>
                </c:pt>
                <c:pt idx="4">
                  <c:v>14748</c:v>
                </c:pt>
                <c:pt idx="5">
                  <c:v>#N/A</c:v>
                </c:pt>
                <c:pt idx="6">
                  <c:v>#N/A</c:v>
                </c:pt>
                <c:pt idx="7">
                  <c:v>15367</c:v>
                </c:pt>
                <c:pt idx="8">
                  <c:v>#N/A</c:v>
                </c:pt>
                <c:pt idx="9">
                  <c:v>#N/A</c:v>
                </c:pt>
                <c:pt idx="10">
                  <c:v>16098</c:v>
                </c:pt>
                <c:pt idx="11">
                  <c:v>#N/A</c:v>
                </c:pt>
                <c:pt idx="12">
                  <c:v>#N/A</c:v>
                </c:pt>
                <c:pt idx="13">
                  <c:v>17044</c:v>
                </c:pt>
                <c:pt idx="14">
                  <c:v>#N/A</c:v>
                </c:pt>
              </c:numCache>
            </c:numRef>
          </c:val>
          <c:smooth val="0"/>
          <c:extLst>
            <c:ext xmlns:c16="http://schemas.microsoft.com/office/drawing/2014/chart" uri="{C3380CC4-5D6E-409C-BE32-E72D297353CC}">
              <c16:uniqueId val="{0000000B-2728-4D0E-9B6E-FFFCF653A89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885</c:v>
                </c:pt>
                <c:pt idx="1">
                  <c:v>897</c:v>
                </c:pt>
                <c:pt idx="2">
                  <c:v>860</c:v>
                </c:pt>
              </c:numCache>
            </c:numRef>
          </c:val>
          <c:extLst>
            <c:ext xmlns:c16="http://schemas.microsoft.com/office/drawing/2014/chart" uri="{C3380CC4-5D6E-409C-BE32-E72D297353CC}">
              <c16:uniqueId val="{00000000-0304-4730-AEAB-47201115D08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359</c:v>
                </c:pt>
                <c:pt idx="1">
                  <c:v>359</c:v>
                </c:pt>
                <c:pt idx="2">
                  <c:v>83</c:v>
                </c:pt>
              </c:numCache>
            </c:numRef>
          </c:val>
          <c:extLst>
            <c:ext xmlns:c16="http://schemas.microsoft.com/office/drawing/2014/chart" uri="{C3380CC4-5D6E-409C-BE32-E72D297353CC}">
              <c16:uniqueId val="{00000001-0304-4730-AEAB-47201115D08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5218</c:v>
                </c:pt>
                <c:pt idx="1">
                  <c:v>4451</c:v>
                </c:pt>
                <c:pt idx="2">
                  <c:v>3837</c:v>
                </c:pt>
              </c:numCache>
            </c:numRef>
          </c:val>
          <c:extLst>
            <c:ext xmlns:c16="http://schemas.microsoft.com/office/drawing/2014/chart" uri="{C3380CC4-5D6E-409C-BE32-E72D297353CC}">
              <c16:uniqueId val="{00000002-0304-4730-AEAB-47201115D08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京都府城陽市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74,031
73,174
32.71
34,059,830
33,604,062
76,495
16,697,372
40,351,778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116.7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財政力指数は、微減となっていますが、依然として類似団体平均を下回っており、厳しい財政状況にあります。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そのため、新名神高速道路の開通に合わせた新たな産業拠点の創出により、バランスのとれた税収増による強固な財政基盤の再構築に取り組んでいます。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154517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126594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154517</xdr:rowOff>
    </xdr:from>
    <xdr:to>
      <xdr:col>24</xdr:col>
      <xdr:colOff>12700</xdr:colOff>
      <xdr:row>45</xdr:row>
      <xdr:rowOff>154517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125942</xdr:rowOff>
    </xdr:from>
    <xdr:to>
      <xdr:col>23</xdr:col>
      <xdr:colOff>133350</xdr:colOff>
      <xdr:row>43</xdr:row>
      <xdr:rowOff>34925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326842"/>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122360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65617</xdr:rowOff>
    </xdr:from>
    <xdr:to>
      <xdr:col>19</xdr:col>
      <xdr:colOff>133350</xdr:colOff>
      <xdr:row>42</xdr:row>
      <xdr:rowOff>125942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266517"/>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26052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8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45508</xdr:rowOff>
    </xdr:from>
    <xdr:to>
      <xdr:col>15</xdr:col>
      <xdr:colOff>82550</xdr:colOff>
      <xdr:row>42</xdr:row>
      <xdr:rowOff>65617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2464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45508</xdr:rowOff>
    </xdr:from>
    <xdr:to>
      <xdr:col>11</xdr:col>
      <xdr:colOff>31750</xdr:colOff>
      <xdr:row>42</xdr:row>
      <xdr:rowOff>85725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24640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127652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32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75142</xdr:rowOff>
    </xdr:from>
    <xdr:to>
      <xdr:col>19</xdr:col>
      <xdr:colOff>184150</xdr:colOff>
      <xdr:row>43</xdr:row>
      <xdr:rowOff>5292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161519</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362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14817</xdr:rowOff>
    </xdr:from>
    <xdr:to>
      <xdr:col>15</xdr:col>
      <xdr:colOff>133350</xdr:colOff>
      <xdr:row>42</xdr:row>
      <xdr:rowOff>116417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101194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166158</xdr:rowOff>
    </xdr:from>
    <xdr:to>
      <xdr:col>11</xdr:col>
      <xdr:colOff>82550</xdr:colOff>
      <xdr:row>42</xdr:row>
      <xdr:rowOff>96308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81085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28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34925</xdr:rowOff>
    </xdr:from>
    <xdr:to>
      <xdr:col>7</xdr:col>
      <xdr:colOff>31750</xdr:colOff>
      <xdr:row>42</xdr:row>
      <xdr:rowOff>136525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121302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経常収支比率は、前年度から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ポイント悪化し、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98.9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その要因は、分子となる歳出経常一般財源充当経費における公債費等の増加や分母となる歳入経常一般財源における臨時財政対策債等の減少により悪化したものです。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新名神高速道路の開通に合わせた新たな産業拠点の創出により、分母となる自主財源の増加に取り組んでいます。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32766</xdr:rowOff>
    </xdr:from>
    <xdr:to>
      <xdr:col>23</xdr:col>
      <xdr:colOff>133350</xdr:colOff>
      <xdr:row>65</xdr:row>
      <xdr:rowOff>27178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148316"/>
          <a:ext cx="0" cy="10231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170705</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14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27178</xdr:rowOff>
    </xdr:from>
    <xdr:to>
      <xdr:col>24</xdr:col>
      <xdr:colOff>12700</xdr:colOff>
      <xdr:row>65</xdr:row>
      <xdr:rowOff>27178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17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119143</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32766</xdr:rowOff>
    </xdr:from>
    <xdr:to>
      <xdr:col>24</xdr:col>
      <xdr:colOff>12700</xdr:colOff>
      <xdr:row>59</xdr:row>
      <xdr:rowOff>32766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1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109474</xdr:rowOff>
    </xdr:from>
    <xdr:to>
      <xdr:col>23</xdr:col>
      <xdr:colOff>133350</xdr:colOff>
      <xdr:row>64</xdr:row>
      <xdr:rowOff>10414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910824"/>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63263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521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46736</xdr:rowOff>
    </xdr:from>
    <xdr:to>
      <xdr:col>23</xdr:col>
      <xdr:colOff>184150</xdr:colOff>
      <xdr:row>62</xdr:row>
      <xdr:rowOff>148336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20320</xdr:rowOff>
    </xdr:from>
    <xdr:to>
      <xdr:col>19</xdr:col>
      <xdr:colOff>133350</xdr:colOff>
      <xdr:row>63</xdr:row>
      <xdr:rowOff>109474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650220"/>
          <a:ext cx="8890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145796</xdr:rowOff>
    </xdr:from>
    <xdr:to>
      <xdr:col>19</xdr:col>
      <xdr:colOff>184150</xdr:colOff>
      <xdr:row>62</xdr:row>
      <xdr:rowOff>75946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60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86123</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373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20320</xdr:rowOff>
    </xdr:from>
    <xdr:to>
      <xdr:col>15</xdr:col>
      <xdr:colOff>82550</xdr:colOff>
      <xdr:row>63</xdr:row>
      <xdr:rowOff>90170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65022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143510</xdr:rowOff>
    </xdr:from>
    <xdr:to>
      <xdr:col>15</xdr:col>
      <xdr:colOff>133350</xdr:colOff>
      <xdr:row>61</xdr:row>
      <xdr:rowOff>73660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83837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90170</xdr:rowOff>
    </xdr:from>
    <xdr:to>
      <xdr:col>11</xdr:col>
      <xdr:colOff>31750</xdr:colOff>
      <xdr:row>64</xdr:row>
      <xdr:rowOff>49022</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891520"/>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41910</xdr:rowOff>
    </xdr:from>
    <xdr:to>
      <xdr:col>11</xdr:col>
      <xdr:colOff>82550</xdr:colOff>
      <xdr:row>62</xdr:row>
      <xdr:rowOff>143510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153687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61214</xdr:rowOff>
    </xdr:from>
    <xdr:to>
      <xdr:col>7</xdr:col>
      <xdr:colOff>31750</xdr:colOff>
      <xdr:row>62</xdr:row>
      <xdr:rowOff>162814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1541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45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131064</xdr:rowOff>
    </xdr:from>
    <xdr:to>
      <xdr:col>23</xdr:col>
      <xdr:colOff>184150</xdr:colOff>
      <xdr:row>64</xdr:row>
      <xdr:rowOff>61214</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93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103141</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90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58674</xdr:rowOff>
    </xdr:from>
    <xdr:to>
      <xdr:col>19</xdr:col>
      <xdr:colOff>184150</xdr:colOff>
      <xdr:row>63</xdr:row>
      <xdr:rowOff>160274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86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145051</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946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140970</xdr:rowOff>
    </xdr:from>
    <xdr:to>
      <xdr:col>15</xdr:col>
      <xdr:colOff>133350</xdr:colOff>
      <xdr:row>62</xdr:row>
      <xdr:rowOff>71120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55897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68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39370</xdr:rowOff>
    </xdr:from>
    <xdr:to>
      <xdr:col>11</xdr:col>
      <xdr:colOff>82550</xdr:colOff>
      <xdr:row>63</xdr:row>
      <xdr:rowOff>140970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125747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169672</xdr:rowOff>
    </xdr:from>
    <xdr:to>
      <xdr:col>7</xdr:col>
      <xdr:colOff>31750</xdr:colOff>
      <xdr:row>64</xdr:row>
      <xdr:rowOff>99822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97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84599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057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[122,474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民間で実施可能な部分については、委託化を進め、コストの低減を図っているところであり、今後もその方針を継続していきます。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117776</xdr:rowOff>
    </xdr:from>
    <xdr:to>
      <xdr:col>23</xdr:col>
      <xdr:colOff>133350</xdr:colOff>
      <xdr:row>89</xdr:row>
      <xdr:rowOff>127327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33776"/>
          <a:ext cx="0" cy="15526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99404</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58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127327</xdr:rowOff>
    </xdr:from>
    <xdr:to>
      <xdr:col>24</xdr:col>
      <xdr:colOff>12700</xdr:colOff>
      <xdr:row>89</xdr:row>
      <xdr:rowOff>127327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86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32703</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7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117776</xdr:rowOff>
    </xdr:from>
    <xdr:to>
      <xdr:col>24</xdr:col>
      <xdr:colOff>12700</xdr:colOff>
      <xdr:row>80</xdr:row>
      <xdr:rowOff>117776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33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39119</xdr:rowOff>
    </xdr:from>
    <xdr:to>
      <xdr:col>23</xdr:col>
      <xdr:colOff>133350</xdr:colOff>
      <xdr:row>82</xdr:row>
      <xdr:rowOff>62409</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114800" y="14098019"/>
          <a:ext cx="838200" cy="23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94163</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153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122086</xdr:rowOff>
    </xdr:from>
    <xdr:to>
      <xdr:col>23</xdr:col>
      <xdr:colOff>184150</xdr:colOff>
      <xdr:row>83</xdr:row>
      <xdr:rowOff>52236</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18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25974</xdr:rowOff>
    </xdr:from>
    <xdr:to>
      <xdr:col>19</xdr:col>
      <xdr:colOff>133350</xdr:colOff>
      <xdr:row>82</xdr:row>
      <xdr:rowOff>62409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084874"/>
          <a:ext cx="889000" cy="36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124547</xdr:rowOff>
    </xdr:from>
    <xdr:to>
      <xdr:col>19</xdr:col>
      <xdr:colOff>184150</xdr:colOff>
      <xdr:row>83</xdr:row>
      <xdr:rowOff>54697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1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39474</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269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168757</xdr:rowOff>
    </xdr:from>
    <xdr:to>
      <xdr:col>15</xdr:col>
      <xdr:colOff>82550</xdr:colOff>
      <xdr:row>82</xdr:row>
      <xdr:rowOff>25974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056207"/>
          <a:ext cx="889000" cy="28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86489</xdr:rowOff>
    </xdr:from>
    <xdr:to>
      <xdr:col>15</xdr:col>
      <xdr:colOff>133350</xdr:colOff>
      <xdr:row>83</xdr:row>
      <xdr:rowOff>16639</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1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1416</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231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28513</xdr:rowOff>
    </xdr:from>
    <xdr:to>
      <xdr:col>11</xdr:col>
      <xdr:colOff>31750</xdr:colOff>
      <xdr:row>81</xdr:row>
      <xdr:rowOff>168757</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3915963"/>
          <a:ext cx="889000" cy="140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8415</xdr:rowOff>
    </xdr:from>
    <xdr:to>
      <xdr:col>11</xdr:col>
      <xdr:colOff>82550</xdr:colOff>
      <xdr:row>82</xdr:row>
      <xdr:rowOff>110015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0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94792</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15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70190</xdr:rowOff>
    </xdr:from>
    <xdr:to>
      <xdr:col>7</xdr:col>
      <xdr:colOff>31750</xdr:colOff>
      <xdr:row>82</xdr:row>
      <xdr:rowOff>340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395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156567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04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159769</xdr:rowOff>
    </xdr:from>
    <xdr:to>
      <xdr:col>23</xdr:col>
      <xdr:colOff>184150</xdr:colOff>
      <xdr:row>82</xdr:row>
      <xdr:rowOff>89919</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047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4846</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892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11609</xdr:rowOff>
    </xdr:from>
    <xdr:to>
      <xdr:col>19</xdr:col>
      <xdr:colOff>184150</xdr:colOff>
      <xdr:row>82</xdr:row>
      <xdr:rowOff>113209</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070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123386</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839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146624</xdr:rowOff>
    </xdr:from>
    <xdr:to>
      <xdr:col>15</xdr:col>
      <xdr:colOff>133350</xdr:colOff>
      <xdr:row>82</xdr:row>
      <xdr:rowOff>76774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034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86951</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802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117957</xdr:rowOff>
    </xdr:from>
    <xdr:to>
      <xdr:col>11</xdr:col>
      <xdr:colOff>82550</xdr:colOff>
      <xdr:row>82</xdr:row>
      <xdr:rowOff>48107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005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58284</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774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149163</xdr:rowOff>
    </xdr:from>
    <xdr:to>
      <xdr:col>7</xdr:col>
      <xdr:colOff>31750</xdr:colOff>
      <xdr:row>81</xdr:row>
      <xdr:rowOff>79313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86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89490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634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ラスパイレス指数は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99.1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となり、</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前年度の</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99.2</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ポイント減少しています。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今後も継続して行財政改革を進めることにより、人件費抑制に努めます。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135466</xdr:rowOff>
    </xdr:from>
    <xdr:to>
      <xdr:col>81</xdr:col>
      <xdr:colOff>44450</xdr:colOff>
      <xdr:row>89</xdr:row>
      <xdr:rowOff>170391</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680016"/>
          <a:ext cx="0" cy="17494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142468</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401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170391</xdr:rowOff>
    </xdr:from>
    <xdr:to>
      <xdr:col>81</xdr:col>
      <xdr:colOff>133350</xdr:colOff>
      <xdr:row>89</xdr:row>
      <xdr:rowOff>170391</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42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50393</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42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135466</xdr:rowOff>
    </xdr:from>
    <xdr:to>
      <xdr:col>81</xdr:col>
      <xdr:colOff>133350</xdr:colOff>
      <xdr:row>79</xdr:row>
      <xdr:rowOff>135466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68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81491</xdr:rowOff>
    </xdr:from>
    <xdr:to>
      <xdr:col>81</xdr:col>
      <xdr:colOff>44450</xdr:colOff>
      <xdr:row>86</xdr:row>
      <xdr:rowOff>101600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6179800" y="14826191"/>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57802</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45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41275</xdr:rowOff>
    </xdr:from>
    <xdr:to>
      <xdr:col>81</xdr:col>
      <xdr:colOff>95250</xdr:colOff>
      <xdr:row>85</xdr:row>
      <xdr:rowOff>142875</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101600</xdr:rowOff>
    </xdr:from>
    <xdr:to>
      <xdr:col>77</xdr:col>
      <xdr:colOff>44450</xdr:colOff>
      <xdr:row>87</xdr:row>
      <xdr:rowOff>10584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484630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41275</xdr:rowOff>
    </xdr:from>
    <xdr:to>
      <xdr:col>77</xdr:col>
      <xdr:colOff>95250</xdr:colOff>
      <xdr:row>85</xdr:row>
      <xdr:rowOff>142875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153052</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38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10584</xdr:rowOff>
    </xdr:from>
    <xdr:to>
      <xdr:col>72</xdr:col>
      <xdr:colOff>203200</xdr:colOff>
      <xdr:row>87</xdr:row>
      <xdr:rowOff>10584</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49267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10584</xdr:rowOff>
    </xdr:from>
    <xdr:to>
      <xdr:col>68</xdr:col>
      <xdr:colOff>152400</xdr:colOff>
      <xdr:row>87</xdr:row>
      <xdr:rowOff>111125</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4926734"/>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81491</xdr:rowOff>
    </xdr:from>
    <xdr:to>
      <xdr:col>64</xdr:col>
      <xdr:colOff>152400</xdr:colOff>
      <xdr:row>86</xdr:row>
      <xdr:rowOff>11641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21818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42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30691</xdr:rowOff>
    </xdr:from>
    <xdr:to>
      <xdr:col>81</xdr:col>
      <xdr:colOff>95250</xdr:colOff>
      <xdr:row>86</xdr:row>
      <xdr:rowOff>132291</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77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2768</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747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50800</xdr:rowOff>
    </xdr:from>
    <xdr:to>
      <xdr:col>77</xdr:col>
      <xdr:colOff>95250</xdr:colOff>
      <xdr:row>86</xdr:row>
      <xdr:rowOff>152400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131234</xdr:rowOff>
    </xdr:from>
    <xdr:to>
      <xdr:col>73</xdr:col>
      <xdr:colOff>44450</xdr:colOff>
      <xdr:row>87</xdr:row>
      <xdr:rowOff>61384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46161</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131234</xdr:rowOff>
    </xdr:from>
    <xdr:to>
      <xdr:col>68</xdr:col>
      <xdr:colOff>203200</xdr:colOff>
      <xdr:row>87</xdr:row>
      <xdr:rowOff>61384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46161</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60325</xdr:rowOff>
    </xdr:from>
    <xdr:to>
      <xdr:col>64</xdr:col>
      <xdr:colOff>152400</xdr:colOff>
      <xdr:row>87</xdr:row>
      <xdr:rowOff>161925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97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146702</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506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年度に第</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次定員管理計画を策定し、中長期にわたる職員の年齢構成の是正をはじめとする団塊世代対策など、計画的な定員管理を進めてきたところであり、類似団体平均を下回っています。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年度に見直しを行った第</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次定員管理計画に基づき、適正管理に努めてまいります。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10371</xdr:rowOff>
    </xdr:from>
    <xdr:to>
      <xdr:col>81</xdr:col>
      <xdr:colOff>44450</xdr:colOff>
      <xdr:row>67</xdr:row>
      <xdr:rowOff>61913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954471"/>
          <a:ext cx="0" cy="15945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33990</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52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61913</xdr:rowOff>
    </xdr:from>
    <xdr:to>
      <xdr:col>81</xdr:col>
      <xdr:colOff>133350</xdr:colOff>
      <xdr:row>67</xdr:row>
      <xdr:rowOff>61913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54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96748</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69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10371</xdr:rowOff>
    </xdr:from>
    <xdr:to>
      <xdr:col>81</xdr:col>
      <xdr:colOff>133350</xdr:colOff>
      <xdr:row>58</xdr:row>
      <xdr:rowOff>10371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954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152082</xdr:rowOff>
    </xdr:from>
    <xdr:to>
      <xdr:col>81</xdr:col>
      <xdr:colOff>44450</xdr:colOff>
      <xdr:row>60</xdr:row>
      <xdr:rowOff>160126</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439082"/>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151782</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438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8255</xdr:rowOff>
    </xdr:from>
    <xdr:to>
      <xdr:col>81</xdr:col>
      <xdr:colOff>95250</xdr:colOff>
      <xdr:row>61</xdr:row>
      <xdr:rowOff>109855</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103822</xdr:rowOff>
    </xdr:from>
    <xdr:to>
      <xdr:col>77</xdr:col>
      <xdr:colOff>44450</xdr:colOff>
      <xdr:row>60</xdr:row>
      <xdr:rowOff>152082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39082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163619</xdr:rowOff>
    </xdr:from>
    <xdr:to>
      <xdr:col>77</xdr:col>
      <xdr:colOff>95250</xdr:colOff>
      <xdr:row>61</xdr:row>
      <xdr:rowOff>93769</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78546</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5369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97790</xdr:rowOff>
    </xdr:from>
    <xdr:to>
      <xdr:col>72</xdr:col>
      <xdr:colOff>203200</xdr:colOff>
      <xdr:row>60</xdr:row>
      <xdr:rowOff>103822</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384790"/>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157586</xdr:rowOff>
    </xdr:from>
    <xdr:to>
      <xdr:col>73</xdr:col>
      <xdr:colOff>44450</xdr:colOff>
      <xdr:row>61</xdr:row>
      <xdr:rowOff>87736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72513</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5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67628</xdr:rowOff>
    </xdr:from>
    <xdr:to>
      <xdr:col>68</xdr:col>
      <xdr:colOff>152400</xdr:colOff>
      <xdr:row>60</xdr:row>
      <xdr:rowOff>97790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354628"/>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131445</xdr:rowOff>
    </xdr:from>
    <xdr:to>
      <xdr:col>68</xdr:col>
      <xdr:colOff>203200</xdr:colOff>
      <xdr:row>61</xdr:row>
      <xdr:rowOff>61595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46372</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117369</xdr:rowOff>
    </xdr:from>
    <xdr:to>
      <xdr:col>64</xdr:col>
      <xdr:colOff>152400</xdr:colOff>
      <xdr:row>61</xdr:row>
      <xdr:rowOff>47519</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32296</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49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109326</xdr:rowOff>
    </xdr:from>
    <xdr:to>
      <xdr:col>81</xdr:col>
      <xdr:colOff>95250</xdr:colOff>
      <xdr:row>61</xdr:row>
      <xdr:rowOff>39476</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39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125853</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24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101282</xdr:rowOff>
    </xdr:from>
    <xdr:to>
      <xdr:col>77</xdr:col>
      <xdr:colOff>95250</xdr:colOff>
      <xdr:row>61</xdr:row>
      <xdr:rowOff>31432</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38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41609</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157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53022</xdr:rowOff>
    </xdr:from>
    <xdr:to>
      <xdr:col>73</xdr:col>
      <xdr:colOff>44450</xdr:colOff>
      <xdr:row>60</xdr:row>
      <xdr:rowOff>154622</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340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164799</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108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46990</xdr:rowOff>
    </xdr:from>
    <xdr:to>
      <xdr:col>68</xdr:col>
      <xdr:colOff>203200</xdr:colOff>
      <xdr:row>60</xdr:row>
      <xdr:rowOff>148590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158767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1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16828</xdr:rowOff>
    </xdr:from>
    <xdr:to>
      <xdr:col>64</xdr:col>
      <xdr:colOff>152400</xdr:colOff>
      <xdr:row>60</xdr:row>
      <xdr:rowOff>118428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30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128605</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07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実質公債費比率は、前年度から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ポイント悪化し、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その要因は、元利償還金の増等によるものです。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新たなまちづくりに向けた整備や老朽化した教育施設やインフラ設備の改修・改築などにより、元利償還金の増加要因が見込まれるため、緊急性や住民ニーズを的確に把握した事業を厳選し、償還額の平準化及び実質公債費比率の上昇の抑制に努め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a:extLst>
            <a:ext uri="{FF2B5EF4-FFF2-40B4-BE49-F238E27FC236}">
              <a16:creationId xmlns:a16="http://schemas.microsoft.com/office/drawing/2014/main" id="{00000000-0008-0000-0300-000073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1694</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7018000" y="6357620"/>
          <a:ext cx="0" cy="1359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145221</xdr:rowOff>
    </xdr:from>
    <xdr:ext cx="762000" cy="259045"/>
    <xdr:sp macro="" textlink="">
      <xdr:nvSpPr>
        <xdr:cNvPr id="373" name="公債費負担の状況最小値テキスト">
          <a:extLst>
            <a:ext uri="{FF2B5EF4-FFF2-40B4-BE49-F238E27FC236}">
              <a16:creationId xmlns:a16="http://schemas.microsoft.com/office/drawing/2014/main" id="{00000000-0008-0000-0300-000075010000}"/>
            </a:ext>
          </a:extLst>
        </xdr:cNvPr>
        <xdr:cNvSpPr txBox="1"/>
      </xdr:nvSpPr>
      <xdr:spPr>
        <a:xfrm>
          <a:off x="17106900" y="768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1694</xdr:rowOff>
    </xdr:from>
    <xdr:to>
      <xdr:col>81</xdr:col>
      <xdr:colOff>133350</xdr:colOff>
      <xdr:row>45</xdr:row>
      <xdr:rowOff>1694</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771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75" name="公債費負担の状況最大値テキスト">
          <a:extLst>
            <a:ext uri="{FF2B5EF4-FFF2-40B4-BE49-F238E27FC236}">
              <a16:creationId xmlns:a16="http://schemas.microsoft.com/office/drawing/2014/main" id="{00000000-0008-0000-0300-000077010000}"/>
            </a:ext>
          </a:extLst>
        </xdr:cNvPr>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6773</xdr:rowOff>
    </xdr:from>
    <xdr:to>
      <xdr:col>81</xdr:col>
      <xdr:colOff>44450</xdr:colOff>
      <xdr:row>43</xdr:row>
      <xdr:rowOff>79163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179800" y="7379123"/>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157073</xdr:rowOff>
    </xdr:from>
    <xdr:ext cx="762000" cy="259045"/>
    <xdr:sp macro="" textlink="">
      <xdr:nvSpPr>
        <xdr:cNvPr id="378" name="公債費負担の状況平均値テキスト">
          <a:extLst>
            <a:ext uri="{FF2B5EF4-FFF2-40B4-BE49-F238E27FC236}">
              <a16:creationId xmlns:a16="http://schemas.microsoft.com/office/drawing/2014/main" id="{00000000-0008-0000-0300-00007A010000}"/>
            </a:ext>
          </a:extLst>
        </xdr:cNvPr>
        <xdr:cNvSpPr txBox="1"/>
      </xdr:nvSpPr>
      <xdr:spPr>
        <a:xfrm>
          <a:off x="17106900" y="6843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162137</xdr:rowOff>
    </xdr:from>
    <xdr:to>
      <xdr:col>77</xdr:col>
      <xdr:colOff>44450</xdr:colOff>
      <xdr:row>43</xdr:row>
      <xdr:rowOff>6773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5290800" y="736303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140546</xdr:rowOff>
    </xdr:from>
    <xdr:to>
      <xdr:col>77</xdr:col>
      <xdr:colOff>95250</xdr:colOff>
      <xdr:row>41</xdr:row>
      <xdr:rowOff>70696</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129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80873</xdr:rowOff>
    </xdr:from>
    <xdr:ext cx="7366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5798800" y="6767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138006</xdr:rowOff>
    </xdr:from>
    <xdr:to>
      <xdr:col>72</xdr:col>
      <xdr:colOff>203200</xdr:colOff>
      <xdr:row>42</xdr:row>
      <xdr:rowOff>162137</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4401800" y="733890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132504</xdr:rowOff>
    </xdr:from>
    <xdr:to>
      <xdr:col>73</xdr:col>
      <xdr:colOff>44450</xdr:colOff>
      <xdr:row>41</xdr:row>
      <xdr:rowOff>62654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5240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72831</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909800" y="675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113877</xdr:rowOff>
    </xdr:from>
    <xdr:to>
      <xdr:col>68</xdr:col>
      <xdr:colOff>152400</xdr:colOff>
      <xdr:row>42</xdr:row>
      <xdr:rowOff>138006</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3512800" y="731477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113047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9313</xdr:rowOff>
    </xdr:from>
    <xdr:to>
      <xdr:col>64</xdr:col>
      <xdr:colOff>152400</xdr:colOff>
      <xdr:row>41</xdr:row>
      <xdr:rowOff>110913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3462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121090</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131800" y="680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28363</xdr:rowOff>
    </xdr:from>
    <xdr:to>
      <xdr:col>81</xdr:col>
      <xdr:colOff>95250</xdr:colOff>
      <xdr:row>43</xdr:row>
      <xdr:rowOff>129963</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967200" y="740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440</xdr:rowOff>
    </xdr:from>
    <xdr:ext cx="762000" cy="259045"/>
    <xdr:sp macro="" textlink="">
      <xdr:nvSpPr>
        <xdr:cNvPr id="397" name="公債費負担の状況該当値テキスト">
          <a:extLst>
            <a:ext uri="{FF2B5EF4-FFF2-40B4-BE49-F238E27FC236}">
              <a16:creationId xmlns:a16="http://schemas.microsoft.com/office/drawing/2014/main" id="{00000000-0008-0000-0300-00008D010000}"/>
            </a:ext>
          </a:extLst>
        </xdr:cNvPr>
        <xdr:cNvSpPr txBox="1"/>
      </xdr:nvSpPr>
      <xdr:spPr>
        <a:xfrm>
          <a:off x="17106900" y="7372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127423</xdr:rowOff>
    </xdr:from>
    <xdr:to>
      <xdr:col>77</xdr:col>
      <xdr:colOff>95250</xdr:colOff>
      <xdr:row>43</xdr:row>
      <xdr:rowOff>57573</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129000" y="732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42350</xdr:rowOff>
    </xdr:from>
    <xdr:ext cx="7366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798800" y="7414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111337</xdr:rowOff>
    </xdr:from>
    <xdr:to>
      <xdr:col>73</xdr:col>
      <xdr:colOff>44450</xdr:colOff>
      <xdr:row>43</xdr:row>
      <xdr:rowOff>41487</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5240000" y="731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26264</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909800" y="739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87206</xdr:rowOff>
    </xdr:from>
    <xdr:to>
      <xdr:col>68</xdr:col>
      <xdr:colOff>203200</xdr:colOff>
      <xdr:row>43</xdr:row>
      <xdr:rowOff>17356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4351000" y="72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2133</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020800" y="7374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63077</xdr:rowOff>
    </xdr:from>
    <xdr:to>
      <xdr:col>64</xdr:col>
      <xdr:colOff>152400</xdr:colOff>
      <xdr:row>42</xdr:row>
      <xdr:rowOff>164677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3462000" y="726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149454</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131800" y="73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将来負担比率は、前年度から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ポイント悪化し、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116.7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その要因は、充当可能基金の減少により、分子となる充当可能財源等が減少したことによるものです。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今後も起債事業を精査するなど、将来負担に留意した財政運営に努めます。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114360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13214"/>
          <a:ext cx="0" cy="15730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86437</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85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114360</xdr:rowOff>
    </xdr:from>
    <xdr:to>
      <xdr:col>81</xdr:col>
      <xdr:colOff>133350</xdr:colOff>
      <xdr:row>22</xdr:row>
      <xdr:rowOff>114360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88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158508</xdr:rowOff>
    </xdr:from>
    <xdr:to>
      <xdr:col>81</xdr:col>
      <xdr:colOff>44450</xdr:colOff>
      <xdr:row>21</xdr:row>
      <xdr:rowOff>53703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179800" y="3587508"/>
          <a:ext cx="838200" cy="66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113591</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17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81824</xdr:rowOff>
    </xdr:from>
    <xdr:to>
      <xdr:col>81</xdr:col>
      <xdr:colOff>95250</xdr:colOff>
      <xdr:row>14</xdr:row>
      <xdr:rowOff>11974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31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91863</xdr:rowOff>
    </xdr:from>
    <xdr:to>
      <xdr:col>77</xdr:col>
      <xdr:colOff>44450</xdr:colOff>
      <xdr:row>20</xdr:row>
      <xdr:rowOff>158508</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5290800" y="3520863"/>
          <a:ext cx="889000" cy="66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86421</xdr:rowOff>
    </xdr:from>
    <xdr:to>
      <xdr:col>77</xdr:col>
      <xdr:colOff>95250</xdr:colOff>
      <xdr:row>14</xdr:row>
      <xdr:rowOff>16571</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26748</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84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91863</xdr:rowOff>
    </xdr:from>
    <xdr:to>
      <xdr:col>72</xdr:col>
      <xdr:colOff>203200</xdr:colOff>
      <xdr:row>20</xdr:row>
      <xdr:rowOff>93013</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4401800" y="3520863"/>
          <a:ext cx="889000" cy="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162258</xdr:rowOff>
    </xdr:from>
    <xdr:to>
      <xdr:col>73</xdr:col>
      <xdr:colOff>44450</xdr:colOff>
      <xdr:row>14</xdr:row>
      <xdr:rowOff>92408</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39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102585</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15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93013</xdr:rowOff>
    </xdr:from>
    <xdr:to>
      <xdr:col>68</xdr:col>
      <xdr:colOff>152400</xdr:colOff>
      <xdr:row>20</xdr:row>
      <xdr:rowOff>115993</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3512800" y="3522013"/>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96520</xdr:rowOff>
    </xdr:from>
    <xdr:to>
      <xdr:col>68</xdr:col>
      <xdr:colOff>203200</xdr:colOff>
      <xdr:row>15</xdr:row>
      <xdr:rowOff>26670</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49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36847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26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116054</xdr:rowOff>
    </xdr:from>
    <xdr:to>
      <xdr:col>64</xdr:col>
      <xdr:colOff>152400</xdr:colOff>
      <xdr:row>15</xdr:row>
      <xdr:rowOff>46204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51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56381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285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21</xdr:row>
      <xdr:rowOff>2903</xdr:rowOff>
    </xdr:from>
    <xdr:to>
      <xdr:col>81</xdr:col>
      <xdr:colOff>95250</xdr:colOff>
      <xdr:row>21</xdr:row>
      <xdr:rowOff>104503</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967200" y="360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146430</xdr:rowOff>
    </xdr:from>
    <xdr:ext cx="762000" cy="259045"/>
    <xdr:sp macro="" textlink="">
      <xdr:nvSpPr>
        <xdr:cNvPr id="461" name="将来負担の状況該当値テキスト">
          <a:extLst>
            <a:ext uri="{FF2B5EF4-FFF2-40B4-BE49-F238E27FC236}">
              <a16:creationId xmlns:a16="http://schemas.microsoft.com/office/drawing/2014/main" id="{00000000-0008-0000-0300-0000CD010000}"/>
            </a:ext>
          </a:extLst>
        </xdr:cNvPr>
        <xdr:cNvSpPr txBox="1"/>
      </xdr:nvSpPr>
      <xdr:spPr>
        <a:xfrm>
          <a:off x="17106900" y="3575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107708</xdr:rowOff>
    </xdr:from>
    <xdr:to>
      <xdr:col>77</xdr:col>
      <xdr:colOff>95250</xdr:colOff>
      <xdr:row>21</xdr:row>
      <xdr:rowOff>37858</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129000" y="353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22635</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3623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41063</xdr:rowOff>
    </xdr:from>
    <xdr:to>
      <xdr:col>73</xdr:col>
      <xdr:colOff>44450</xdr:colOff>
      <xdr:row>20</xdr:row>
      <xdr:rowOff>142663</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347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127440</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355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42213</xdr:rowOff>
    </xdr:from>
    <xdr:to>
      <xdr:col>68</xdr:col>
      <xdr:colOff>203200</xdr:colOff>
      <xdr:row>20</xdr:row>
      <xdr:rowOff>143813</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351000" y="3471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128590</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3557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65193</xdr:rowOff>
    </xdr:from>
    <xdr:to>
      <xdr:col>64</xdr:col>
      <xdr:colOff>152400</xdr:colOff>
      <xdr:row>20</xdr:row>
      <xdr:rowOff>166793</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462000" y="349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151570</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358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京都府城陽市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74,031
73,174
32.71
34,059,830
33,604,062
76,495
16,697,372
40,351,778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116.7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第３次定員管理計画に基づき、職員数の増加を図っているところであり、退職手当を除く人件費は増加していますが、人口に対する職員数は類似団体よりも少なくなっており、今後も継続して行財政改革を進めるとともに人件費抑制に努め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43724</xdr:rowOff>
    </xdr:from>
    <xdr:to>
      <xdr:col>24</xdr:col>
      <xdr:colOff>25400</xdr:colOff>
      <xdr:row>40</xdr:row>
      <xdr:rowOff>143328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01574"/>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115405</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143328</xdr:rowOff>
    </xdr:from>
    <xdr:to>
      <xdr:col>24</xdr:col>
      <xdr:colOff>114300</xdr:colOff>
      <xdr:row>40</xdr:row>
      <xdr:rowOff>143328</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130101</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445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43724</xdr:rowOff>
    </xdr:from>
    <xdr:to>
      <xdr:col>24</xdr:col>
      <xdr:colOff>114300</xdr:colOff>
      <xdr:row>33</xdr:row>
      <xdr:rowOff>43724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0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164556</xdr:rowOff>
    </xdr:from>
    <xdr:to>
      <xdr:col>24</xdr:col>
      <xdr:colOff>25400</xdr:colOff>
      <xdr:row>36</xdr:row>
      <xdr:rowOff>32294</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165306"/>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118490</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119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146413</xdr:rowOff>
    </xdr:from>
    <xdr:to>
      <xdr:col>24</xdr:col>
      <xdr:colOff>76200</xdr:colOff>
      <xdr:row>36</xdr:row>
      <xdr:rowOff>76563</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151493</xdr:rowOff>
    </xdr:from>
    <xdr:to>
      <xdr:col>19</xdr:col>
      <xdr:colOff>187325</xdr:colOff>
      <xdr:row>36</xdr:row>
      <xdr:rowOff>32294</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152243"/>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139881</xdr:rowOff>
    </xdr:from>
    <xdr:to>
      <xdr:col>20</xdr:col>
      <xdr:colOff>38100</xdr:colOff>
      <xdr:row>36</xdr:row>
      <xdr:rowOff>70031</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80208</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5909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151493</xdr:rowOff>
    </xdr:from>
    <xdr:to>
      <xdr:col>15</xdr:col>
      <xdr:colOff>98425</xdr:colOff>
      <xdr:row>36</xdr:row>
      <xdr:rowOff>38826</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152243"/>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41020</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12700</xdr:rowOff>
    </xdr:from>
    <xdr:to>
      <xdr:col>11</xdr:col>
      <xdr:colOff>9525</xdr:colOff>
      <xdr:row>36</xdr:row>
      <xdr:rowOff>38826</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18490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xdr:rowOff>
    </xdr:from>
    <xdr:to>
      <xdr:col>11</xdr:col>
      <xdr:colOff>60325</xdr:colOff>
      <xdr:row>36</xdr:row>
      <xdr:rowOff>109220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93997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100693</xdr:rowOff>
    </xdr:from>
    <xdr:to>
      <xdr:col>6</xdr:col>
      <xdr:colOff>171450</xdr:colOff>
      <xdr:row>36</xdr:row>
      <xdr:rowOff>30843</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41020</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113756</xdr:rowOff>
    </xdr:from>
    <xdr:to>
      <xdr:col>24</xdr:col>
      <xdr:colOff>76200</xdr:colOff>
      <xdr:row>36</xdr:row>
      <xdr:rowOff>43906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114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130283</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959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152944</xdr:rowOff>
    </xdr:from>
    <xdr:to>
      <xdr:col>20</xdr:col>
      <xdr:colOff>38100</xdr:colOff>
      <xdr:row>36</xdr:row>
      <xdr:rowOff>83094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15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67871</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240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100693</xdr:rowOff>
    </xdr:from>
    <xdr:to>
      <xdr:col>15</xdr:col>
      <xdr:colOff>149225</xdr:colOff>
      <xdr:row>36</xdr:row>
      <xdr:rowOff>30843</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10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15620</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159476</xdr:rowOff>
    </xdr:from>
    <xdr:to>
      <xdr:col>11</xdr:col>
      <xdr:colOff>60325</xdr:colOff>
      <xdr:row>36</xdr:row>
      <xdr:rowOff>89626</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16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99803</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929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48277</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物件費については、類似団体平均とほぼ同数値となっています。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本市においては、民間で実施可能な部分については委託化を進め、コスト低減を図っており、今後もその方針を継続していきます。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42418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34692"/>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14495</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1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42418</xdr:rowOff>
    </xdr:from>
    <xdr:to>
      <xdr:col>82</xdr:col>
      <xdr:colOff>196850</xdr:colOff>
      <xdr:row>21</xdr:row>
      <xdr:rowOff>42418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4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149860</xdr:rowOff>
    </xdr:from>
    <xdr:to>
      <xdr:col>82</xdr:col>
      <xdr:colOff>107950</xdr:colOff>
      <xdr:row>16</xdr:row>
      <xdr:rowOff>159004</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89306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107713</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50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135636</xdr:rowOff>
    </xdr:from>
    <xdr:to>
      <xdr:col>82</xdr:col>
      <xdr:colOff>158750</xdr:colOff>
      <xdr:row>17</xdr:row>
      <xdr:rowOff>65786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94996</xdr:rowOff>
    </xdr:from>
    <xdr:to>
      <xdr:col>78</xdr:col>
      <xdr:colOff>69850</xdr:colOff>
      <xdr:row>16</xdr:row>
      <xdr:rowOff>159004</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83819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89916</xdr:rowOff>
    </xdr:from>
    <xdr:to>
      <xdr:col>78</xdr:col>
      <xdr:colOff>120650</xdr:colOff>
      <xdr:row>17</xdr:row>
      <xdr:rowOff>20066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30243</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60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94996</xdr:rowOff>
    </xdr:from>
    <xdr:to>
      <xdr:col>73</xdr:col>
      <xdr:colOff>180975</xdr:colOff>
      <xdr:row>16</xdr:row>
      <xdr:rowOff>131572</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83819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151638</xdr:rowOff>
    </xdr:from>
    <xdr:to>
      <xdr:col>74</xdr:col>
      <xdr:colOff>31750</xdr:colOff>
      <xdr:row>16</xdr:row>
      <xdr:rowOff>81788</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91965</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49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131572</xdr:rowOff>
    </xdr:from>
    <xdr:to>
      <xdr:col>69</xdr:col>
      <xdr:colOff>92075</xdr:colOff>
      <xdr:row>16</xdr:row>
      <xdr:rowOff>140716</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8747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xdr:rowOff>
    </xdr:from>
    <xdr:to>
      <xdr:col>69</xdr:col>
      <xdr:colOff>142875</xdr:colOff>
      <xdr:row>16</xdr:row>
      <xdr:rowOff>109220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119397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71628</xdr:rowOff>
    </xdr:from>
    <xdr:to>
      <xdr:col>65</xdr:col>
      <xdr:colOff>53975</xdr:colOff>
      <xdr:row>17</xdr:row>
      <xdr:rowOff>1778</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11955</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99060</xdr:rowOff>
    </xdr:from>
    <xdr:to>
      <xdr:col>82</xdr:col>
      <xdr:colOff>158750</xdr:colOff>
      <xdr:row>17</xdr:row>
      <xdr:rowOff>29210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115587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68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108204</xdr:rowOff>
    </xdr:from>
    <xdr:to>
      <xdr:col>78</xdr:col>
      <xdr:colOff>120650</xdr:colOff>
      <xdr:row>17</xdr:row>
      <xdr:rowOff>38354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8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23131</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937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44196</xdr:rowOff>
    </xdr:from>
    <xdr:to>
      <xdr:col>74</xdr:col>
      <xdr:colOff>31750</xdr:colOff>
      <xdr:row>16</xdr:row>
      <xdr:rowOff>145796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78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130573</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87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80772</xdr:rowOff>
    </xdr:from>
    <xdr:to>
      <xdr:col>69</xdr:col>
      <xdr:colOff>142875</xdr:colOff>
      <xdr:row>17</xdr:row>
      <xdr:rowOff>10922</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82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167149</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91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89916</xdr:rowOff>
    </xdr:from>
    <xdr:to>
      <xdr:col>65</xdr:col>
      <xdr:colOff>53975</xdr:colOff>
      <xdr:row>17</xdr:row>
      <xdr:rowOff>20066</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83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4843</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91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国制度の変更や対象者の増加等により扶助費は年々増加しています。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本市においては、高齢化率が高いこと等により、類似団体の平均を上回っています。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92710</xdr:rowOff>
    </xdr:from>
    <xdr:to>
      <xdr:col>24</xdr:col>
      <xdr:colOff>25400</xdr:colOff>
      <xdr:row>60</xdr:row>
      <xdr:rowOff>119380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7956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91457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119380</xdr:rowOff>
    </xdr:from>
    <xdr:to>
      <xdr:col>24</xdr:col>
      <xdr:colOff>114300</xdr:colOff>
      <xdr:row>60</xdr:row>
      <xdr:rowOff>119380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7637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92710</xdr:rowOff>
    </xdr:from>
    <xdr:to>
      <xdr:col>24</xdr:col>
      <xdr:colOff>114300</xdr:colOff>
      <xdr:row>53</xdr:row>
      <xdr:rowOff>92710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165100</xdr:rowOff>
    </xdr:from>
    <xdr:to>
      <xdr:col>24</xdr:col>
      <xdr:colOff>25400</xdr:colOff>
      <xdr:row>57</xdr:row>
      <xdr:rowOff>8890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7663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69867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53340</xdr:rowOff>
    </xdr:from>
    <xdr:to>
      <xdr:col>24</xdr:col>
      <xdr:colOff>76200</xdr:colOff>
      <xdr:row>56</xdr:row>
      <xdr:rowOff>154940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81280</xdr:rowOff>
    </xdr:from>
    <xdr:to>
      <xdr:col>19</xdr:col>
      <xdr:colOff>187325</xdr:colOff>
      <xdr:row>56</xdr:row>
      <xdr:rowOff>165100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6824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163830</xdr:rowOff>
    </xdr:from>
    <xdr:to>
      <xdr:col>20</xdr:col>
      <xdr:colOff>38100</xdr:colOff>
      <xdr:row>56</xdr:row>
      <xdr:rowOff>93980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104157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36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81280</xdr:rowOff>
    </xdr:from>
    <xdr:to>
      <xdr:col>15</xdr:col>
      <xdr:colOff>98425</xdr:colOff>
      <xdr:row>56</xdr:row>
      <xdr:rowOff>119380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6824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125730</xdr:rowOff>
    </xdr:from>
    <xdr:to>
      <xdr:col>15</xdr:col>
      <xdr:colOff>149225</xdr:colOff>
      <xdr:row>56</xdr:row>
      <xdr:rowOff>55880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66057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119380</xdr:rowOff>
    </xdr:from>
    <xdr:to>
      <xdr:col>11</xdr:col>
      <xdr:colOff>9525</xdr:colOff>
      <xdr:row>57</xdr:row>
      <xdr:rowOff>77470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72058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156210</xdr:rowOff>
    </xdr:from>
    <xdr:to>
      <xdr:col>11</xdr:col>
      <xdr:colOff>60325</xdr:colOff>
      <xdr:row>56</xdr:row>
      <xdr:rowOff>86360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96537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30480</xdr:rowOff>
    </xdr:from>
    <xdr:to>
      <xdr:col>6</xdr:col>
      <xdr:colOff>171450</xdr:colOff>
      <xdr:row>56</xdr:row>
      <xdr:rowOff>132080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142257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129540</xdr:rowOff>
    </xdr:from>
    <xdr:to>
      <xdr:col>24</xdr:col>
      <xdr:colOff>76200</xdr:colOff>
      <xdr:row>57</xdr:row>
      <xdr:rowOff>59690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101617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70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114300</xdr:rowOff>
    </xdr:from>
    <xdr:to>
      <xdr:col>20</xdr:col>
      <xdr:colOff>38100</xdr:colOff>
      <xdr:row>57</xdr:row>
      <xdr:rowOff>44450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29227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30480</xdr:rowOff>
    </xdr:from>
    <xdr:to>
      <xdr:col>15</xdr:col>
      <xdr:colOff>149225</xdr:colOff>
      <xdr:row>56</xdr:row>
      <xdr:rowOff>132080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116857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68580</xdr:rowOff>
    </xdr:from>
    <xdr:to>
      <xdr:col>11</xdr:col>
      <xdr:colOff>60325</xdr:colOff>
      <xdr:row>56</xdr:row>
      <xdr:rowOff>170180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154957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26670</xdr:rowOff>
    </xdr:from>
    <xdr:to>
      <xdr:col>6</xdr:col>
      <xdr:colOff>171450</xdr:colOff>
      <xdr:row>57</xdr:row>
      <xdr:rowOff>128270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113047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高齢化の進行に伴う繰出金等の増加により、類似団体の平均を上回っていますが、今後も事業の適正化に努めます。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61</xdr:row>
      <xdr:rowOff>4535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80500"/>
          <a:ext cx="0" cy="138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48078</xdr:rowOff>
    </xdr:from>
    <xdr:to>
      <xdr:col>82</xdr:col>
      <xdr:colOff>107950</xdr:colOff>
      <xdr:row>57</xdr:row>
      <xdr:rowOff>156935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820728"/>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141712</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121557</xdr:rowOff>
    </xdr:from>
    <xdr:to>
      <xdr:col>78</xdr:col>
      <xdr:colOff>69850</xdr:colOff>
      <xdr:row>57</xdr:row>
      <xdr:rowOff>48078</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7227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92528</xdr:rowOff>
    </xdr:from>
    <xdr:to>
      <xdr:col>78</xdr:col>
      <xdr:colOff>120650</xdr:colOff>
      <xdr:row>57</xdr:row>
      <xdr:rowOff>22678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32855</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62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121557</xdr:rowOff>
    </xdr:from>
    <xdr:to>
      <xdr:col>73</xdr:col>
      <xdr:colOff>180975</xdr:colOff>
      <xdr:row>57</xdr:row>
      <xdr:rowOff>91622</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722757"/>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16328</xdr:rowOff>
    </xdr:from>
    <xdr:to>
      <xdr:col>74</xdr:col>
      <xdr:colOff>31750</xdr:colOff>
      <xdr:row>56</xdr:row>
      <xdr:rowOff>117928</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128105</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48078</xdr:rowOff>
    </xdr:from>
    <xdr:to>
      <xdr:col>69</xdr:col>
      <xdr:colOff>92075</xdr:colOff>
      <xdr:row>57</xdr:row>
      <xdr:rowOff>91622</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8207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114300</xdr:rowOff>
    </xdr:from>
    <xdr:to>
      <xdr:col>69</xdr:col>
      <xdr:colOff>142875</xdr:colOff>
      <xdr:row>57</xdr:row>
      <xdr:rowOff>44450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54627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8165</xdr:rowOff>
    </xdr:from>
    <xdr:to>
      <xdr:col>65</xdr:col>
      <xdr:colOff>53975</xdr:colOff>
      <xdr:row>57</xdr:row>
      <xdr:rowOff>109765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94542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106135</xdr:rowOff>
    </xdr:from>
    <xdr:to>
      <xdr:col>82</xdr:col>
      <xdr:colOff>158750</xdr:colOff>
      <xdr:row>58</xdr:row>
      <xdr:rowOff>36285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78212</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850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168728</xdr:rowOff>
    </xdr:from>
    <xdr:to>
      <xdr:col>78</xdr:col>
      <xdr:colOff>120650</xdr:colOff>
      <xdr:row>57</xdr:row>
      <xdr:rowOff>98878</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83655</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856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70757</xdr:rowOff>
    </xdr:from>
    <xdr:to>
      <xdr:col>74</xdr:col>
      <xdr:colOff>31750</xdr:colOff>
      <xdr:row>57</xdr:row>
      <xdr:rowOff>907</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157134</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40822</xdr:rowOff>
    </xdr:from>
    <xdr:to>
      <xdr:col>69</xdr:col>
      <xdr:colOff>142875</xdr:colOff>
      <xdr:row>57</xdr:row>
      <xdr:rowOff>142422</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127199</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89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168728</xdr:rowOff>
    </xdr:from>
    <xdr:to>
      <xdr:col>65</xdr:col>
      <xdr:colOff>53975</xdr:colOff>
      <xdr:row>57</xdr:row>
      <xdr:rowOff>98878</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109055</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53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年度は微増となりましたが、例年ほぼ横ばいで推移しています。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今後も事業の見直しや適正化を進め、経費の抑制に努めます。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66040</xdr:rowOff>
    </xdr:from>
    <xdr:to>
      <xdr:col>82</xdr:col>
      <xdr:colOff>107950</xdr:colOff>
      <xdr:row>42</xdr:row>
      <xdr:rowOff>35560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89534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7637</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720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35560</xdr:rowOff>
    </xdr:from>
    <xdr:to>
      <xdr:col>82</xdr:col>
      <xdr:colOff>196850</xdr:colOff>
      <xdr:row>42</xdr:row>
      <xdr:rowOff>35560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723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152417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3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66040</xdr:rowOff>
    </xdr:from>
    <xdr:to>
      <xdr:col>82</xdr:col>
      <xdr:colOff>196850</xdr:colOff>
      <xdr:row>34</xdr:row>
      <xdr:rowOff>66040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89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12700</xdr:rowOff>
    </xdr:from>
    <xdr:to>
      <xdr:col>82</xdr:col>
      <xdr:colOff>107950</xdr:colOff>
      <xdr:row>38</xdr:row>
      <xdr:rowOff>20320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5671800" y="65278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38</xdr:row>
      <xdr:rowOff>2557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517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30480</xdr:rowOff>
    </xdr:from>
    <xdr:to>
      <xdr:col>82</xdr:col>
      <xdr:colOff>158750</xdr:colOff>
      <xdr:row>38</xdr:row>
      <xdr:rowOff>132080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5080</xdr:rowOff>
    </xdr:from>
    <xdr:to>
      <xdr:col>78</xdr:col>
      <xdr:colOff>69850</xdr:colOff>
      <xdr:row>38</xdr:row>
      <xdr:rowOff>20320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5201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22860</xdr:rowOff>
    </xdr:from>
    <xdr:to>
      <xdr:col>78</xdr:col>
      <xdr:colOff>120650</xdr:colOff>
      <xdr:row>38</xdr:row>
      <xdr:rowOff>124460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109237</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62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5080</xdr:rowOff>
    </xdr:from>
    <xdr:to>
      <xdr:col>73</xdr:col>
      <xdr:colOff>180975</xdr:colOff>
      <xdr:row>38</xdr:row>
      <xdr:rowOff>66040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5201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7620</xdr:rowOff>
    </xdr:from>
    <xdr:to>
      <xdr:col>74</xdr:col>
      <xdr:colOff>31750</xdr:colOff>
      <xdr:row>38</xdr:row>
      <xdr:rowOff>109220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93997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66040</xdr:rowOff>
    </xdr:from>
    <xdr:to>
      <xdr:col>69</xdr:col>
      <xdr:colOff>92075</xdr:colOff>
      <xdr:row>38</xdr:row>
      <xdr:rowOff>149860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004800" y="65811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83820</xdr:rowOff>
    </xdr:from>
    <xdr:to>
      <xdr:col>69</xdr:col>
      <xdr:colOff>142875</xdr:colOff>
      <xdr:row>39</xdr:row>
      <xdr:rowOff>13970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5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170197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68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60960</xdr:rowOff>
    </xdr:from>
    <xdr:to>
      <xdr:col>65</xdr:col>
      <xdr:colOff>53975</xdr:colOff>
      <xdr:row>38</xdr:row>
      <xdr:rowOff>162560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57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1287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34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133350</xdr:rowOff>
    </xdr:from>
    <xdr:to>
      <xdr:col>82</xdr:col>
      <xdr:colOff>158750</xdr:colOff>
      <xdr:row>38</xdr:row>
      <xdr:rowOff>63500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149877</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32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140970</xdr:rowOff>
    </xdr:from>
    <xdr:to>
      <xdr:col>78</xdr:col>
      <xdr:colOff>120650</xdr:colOff>
      <xdr:row>38</xdr:row>
      <xdr:rowOff>71120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81297</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253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125730</xdr:rowOff>
    </xdr:from>
    <xdr:to>
      <xdr:col>74</xdr:col>
      <xdr:colOff>31750</xdr:colOff>
      <xdr:row>38</xdr:row>
      <xdr:rowOff>55880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66057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23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15240</xdr:rowOff>
    </xdr:from>
    <xdr:to>
      <xdr:col>69</xdr:col>
      <xdr:colOff>142875</xdr:colOff>
      <xdr:row>38</xdr:row>
      <xdr:rowOff>116840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127017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29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99060</xdr:rowOff>
    </xdr:from>
    <xdr:to>
      <xdr:col>65</xdr:col>
      <xdr:colOff>53975</xdr:colOff>
      <xdr:row>39</xdr:row>
      <xdr:rowOff>29210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13987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新たなまちづくりに向けた整備、老朽化したインフラ設備の改修・改築などにより、今後も公債費の増加要因があるため、緊急性や住民ニーズを的確に把握した事業を厳選し、公債費の平準化及び抑制に努め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142240</xdr:rowOff>
    </xdr:from>
    <xdr:to>
      <xdr:col>24</xdr:col>
      <xdr:colOff>25400</xdr:colOff>
      <xdr:row>81</xdr:row>
      <xdr:rowOff>1270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4866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57167</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23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142240</xdr:rowOff>
    </xdr:from>
    <xdr:to>
      <xdr:col>24</xdr:col>
      <xdr:colOff>114300</xdr:colOff>
      <xdr:row>72</xdr:row>
      <xdr:rowOff>142240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486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96520</xdr:rowOff>
    </xdr:from>
    <xdr:to>
      <xdr:col>24</xdr:col>
      <xdr:colOff>25400</xdr:colOff>
      <xdr:row>79</xdr:row>
      <xdr:rowOff>8889</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987800" y="13469620"/>
          <a:ext cx="8382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130827</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298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138430</xdr:rowOff>
    </xdr:from>
    <xdr:to>
      <xdr:col>19</xdr:col>
      <xdr:colOff>187325</xdr:colOff>
      <xdr:row>78</xdr:row>
      <xdr:rowOff>96520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098800" y="1334008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137161</xdr:rowOff>
    </xdr:from>
    <xdr:to>
      <xdr:col>20</xdr:col>
      <xdr:colOff>38100</xdr:colOff>
      <xdr:row>77</xdr:row>
      <xdr:rowOff>67311</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77487</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293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138430</xdr:rowOff>
    </xdr:from>
    <xdr:to>
      <xdr:col>15</xdr:col>
      <xdr:colOff>98425</xdr:colOff>
      <xdr:row>78</xdr:row>
      <xdr:rowOff>50800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2209800" y="133400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47007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50800</xdr:rowOff>
    </xdr:from>
    <xdr:to>
      <xdr:col>11</xdr:col>
      <xdr:colOff>9525</xdr:colOff>
      <xdr:row>78</xdr:row>
      <xdr:rowOff>96520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flipV="1">
          <a:off x="1320800" y="13423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26670</xdr:rowOff>
    </xdr:from>
    <xdr:to>
      <xdr:col>11</xdr:col>
      <xdr:colOff>60325</xdr:colOff>
      <xdr:row>77</xdr:row>
      <xdr:rowOff>128270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138447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26670</xdr:rowOff>
    </xdr:from>
    <xdr:to>
      <xdr:col>6</xdr:col>
      <xdr:colOff>171450</xdr:colOff>
      <xdr:row>77</xdr:row>
      <xdr:rowOff>128270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138447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129539</xdr:rowOff>
    </xdr:from>
    <xdr:to>
      <xdr:col>24</xdr:col>
      <xdr:colOff>76200</xdr:colOff>
      <xdr:row>79</xdr:row>
      <xdr:rowOff>59689</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35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101616</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45720</xdr:rowOff>
    </xdr:from>
    <xdr:to>
      <xdr:col>20</xdr:col>
      <xdr:colOff>38100</xdr:colOff>
      <xdr:row>78</xdr:row>
      <xdr:rowOff>147320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132097</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350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87630</xdr:rowOff>
    </xdr:from>
    <xdr:to>
      <xdr:col>15</xdr:col>
      <xdr:colOff>149225</xdr:colOff>
      <xdr:row>78</xdr:row>
      <xdr:rowOff>17780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2557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0</xdr:rowOff>
    </xdr:from>
    <xdr:to>
      <xdr:col>11</xdr:col>
      <xdr:colOff>60325</xdr:colOff>
      <xdr:row>78</xdr:row>
      <xdr:rowOff>101600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86377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45720</xdr:rowOff>
    </xdr:from>
    <xdr:to>
      <xdr:col>6</xdr:col>
      <xdr:colOff>171450</xdr:colOff>
      <xdr:row>78</xdr:row>
      <xdr:rowOff>147320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132097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高齢化の進行等により社会保障関係経費が年々増加しているため、義務的経費は増加しています。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今後については、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DX</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による業務見直しや行財政改革を進め、経費の抑制に努めます。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98425</xdr:rowOff>
    </xdr:from>
    <xdr:to>
      <xdr:col>82</xdr:col>
      <xdr:colOff>107950</xdr:colOff>
      <xdr:row>80</xdr:row>
      <xdr:rowOff>149861</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614275"/>
          <a:ext cx="0" cy="1251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121938</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149861</xdr:rowOff>
    </xdr:from>
    <xdr:to>
      <xdr:col>82</xdr:col>
      <xdr:colOff>196850</xdr:colOff>
      <xdr:row>80</xdr:row>
      <xdr:rowOff>149861</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13352</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35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98425</xdr:rowOff>
    </xdr:from>
    <xdr:to>
      <xdr:col>82</xdr:col>
      <xdr:colOff>196850</xdr:colOff>
      <xdr:row>73</xdr:row>
      <xdr:rowOff>98425</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614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58420</xdr:rowOff>
    </xdr:from>
    <xdr:to>
      <xdr:col>82</xdr:col>
      <xdr:colOff>107950</xdr:colOff>
      <xdr:row>77</xdr:row>
      <xdr:rowOff>81280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326007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18414</xdr:rowOff>
    </xdr:from>
    <xdr:to>
      <xdr:col>78</xdr:col>
      <xdr:colOff>69850</xdr:colOff>
      <xdr:row>77</xdr:row>
      <xdr:rowOff>58420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3048614"/>
          <a:ext cx="889000" cy="211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64770</xdr:rowOff>
    </xdr:from>
    <xdr:to>
      <xdr:col>78</xdr:col>
      <xdr:colOff>120650</xdr:colOff>
      <xdr:row>76</xdr:row>
      <xdr:rowOff>166370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5097</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863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18414</xdr:rowOff>
    </xdr:from>
    <xdr:to>
      <xdr:col>73</xdr:col>
      <xdr:colOff>180975</xdr:colOff>
      <xdr:row>77</xdr:row>
      <xdr:rowOff>69850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3048614"/>
          <a:ext cx="889000" cy="222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53340</xdr:rowOff>
    </xdr:from>
    <xdr:to>
      <xdr:col>74</xdr:col>
      <xdr:colOff>31750</xdr:colOff>
      <xdr:row>75</xdr:row>
      <xdr:rowOff>154939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165117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68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69850</xdr:rowOff>
    </xdr:from>
    <xdr:to>
      <xdr:col>69</xdr:col>
      <xdr:colOff>92075</xdr:colOff>
      <xdr:row>78</xdr:row>
      <xdr:rowOff>18414</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3271500"/>
          <a:ext cx="889000" cy="120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99061</xdr:rowOff>
    </xdr:from>
    <xdr:to>
      <xdr:col>69</xdr:col>
      <xdr:colOff>142875</xdr:colOff>
      <xdr:row>77</xdr:row>
      <xdr:rowOff>29211</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39387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62247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30480</xdr:rowOff>
    </xdr:from>
    <xdr:to>
      <xdr:col>82</xdr:col>
      <xdr:colOff>158750</xdr:colOff>
      <xdr:row>77</xdr:row>
      <xdr:rowOff>132080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2557</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204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7620</xdr:rowOff>
    </xdr:from>
    <xdr:to>
      <xdr:col>78</xdr:col>
      <xdr:colOff>120650</xdr:colOff>
      <xdr:row>77</xdr:row>
      <xdr:rowOff>109220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2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93997</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295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139065</xdr:rowOff>
    </xdr:from>
    <xdr:to>
      <xdr:col>74</xdr:col>
      <xdr:colOff>31750</xdr:colOff>
      <xdr:row>76</xdr:row>
      <xdr:rowOff>69214</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29978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53991</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084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19050</xdr:rowOff>
    </xdr:from>
    <xdr:to>
      <xdr:col>69</xdr:col>
      <xdr:colOff>142875</xdr:colOff>
      <xdr:row>77</xdr:row>
      <xdr:rowOff>120650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105427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139064</xdr:rowOff>
    </xdr:from>
    <xdr:to>
      <xdr:col>65</xdr:col>
      <xdr:colOff>53975</xdr:colOff>
      <xdr:row>78</xdr:row>
      <xdr:rowOff>69214</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34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53991</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427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京都府城陽市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15837</xdr:rowOff>
    </xdr:from>
    <xdr:to>
      <xdr:col>29</xdr:col>
      <xdr:colOff>127000</xdr:colOff>
      <xdr:row>18</xdr:row>
      <xdr:rowOff>138747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49412"/>
          <a:ext cx="0" cy="13230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110824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4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138747</xdr:rowOff>
    </xdr:from>
    <xdr:to>
      <xdr:col>30</xdr:col>
      <xdr:colOff>25400</xdr:colOff>
      <xdr:row>18</xdr:row>
      <xdr:rowOff>138747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724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102214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92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15837</xdr:rowOff>
    </xdr:from>
    <xdr:to>
      <xdr:col>30</xdr:col>
      <xdr:colOff>25400</xdr:colOff>
      <xdr:row>11</xdr:row>
      <xdr:rowOff>15837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494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117704</xdr:rowOff>
    </xdr:from>
    <xdr:to>
      <xdr:col>29</xdr:col>
      <xdr:colOff>127000</xdr:colOff>
      <xdr:row>17</xdr:row>
      <xdr:rowOff>124790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079979"/>
          <a:ext cx="647700" cy="70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157535</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769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141008</xdr:rowOff>
    </xdr:from>
    <xdr:to>
      <xdr:col>29</xdr:col>
      <xdr:colOff>177800</xdr:colOff>
      <xdr:row>17</xdr:row>
      <xdr:rowOff>71158</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318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124790</xdr:rowOff>
    </xdr:from>
    <xdr:to>
      <xdr:col>26</xdr:col>
      <xdr:colOff>50800</xdr:colOff>
      <xdr:row>17</xdr:row>
      <xdr:rowOff>138887</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087065"/>
          <a:ext cx="698500" cy="140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170942</xdr:rowOff>
    </xdr:from>
    <xdr:to>
      <xdr:col>26</xdr:col>
      <xdr:colOff>101600</xdr:colOff>
      <xdr:row>17</xdr:row>
      <xdr:rowOff>101092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617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111269</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30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138887</xdr:rowOff>
    </xdr:from>
    <xdr:to>
      <xdr:col>22</xdr:col>
      <xdr:colOff>114300</xdr:colOff>
      <xdr:row>18</xdr:row>
      <xdr:rowOff>1168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101162"/>
          <a:ext cx="698500" cy="337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1714</xdr:rowOff>
    </xdr:from>
    <xdr:to>
      <xdr:col>22</xdr:col>
      <xdr:colOff>165100</xdr:colOff>
      <xdr:row>17</xdr:row>
      <xdr:rowOff>103314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39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113491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32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1168</xdr:rowOff>
    </xdr:from>
    <xdr:to>
      <xdr:col>18</xdr:col>
      <xdr:colOff>177800</xdr:colOff>
      <xdr:row>18</xdr:row>
      <xdr:rowOff>35598</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134893"/>
          <a:ext cx="698500" cy="344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20345</xdr:rowOff>
    </xdr:from>
    <xdr:to>
      <xdr:col>19</xdr:col>
      <xdr:colOff>38100</xdr:colOff>
      <xdr:row>17</xdr:row>
      <xdr:rowOff>121945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826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132122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42647</xdr:rowOff>
    </xdr:from>
    <xdr:to>
      <xdr:col>15</xdr:col>
      <xdr:colOff>101600</xdr:colOff>
      <xdr:row>17</xdr:row>
      <xdr:rowOff>144247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049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154424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73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66904</xdr:rowOff>
    </xdr:from>
    <xdr:to>
      <xdr:col>29</xdr:col>
      <xdr:colOff>177800</xdr:colOff>
      <xdr:row>17</xdr:row>
      <xdr:rowOff>168504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0291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38981</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01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73990</xdr:rowOff>
    </xdr:from>
    <xdr:to>
      <xdr:col>26</xdr:col>
      <xdr:colOff>101600</xdr:colOff>
      <xdr:row>18</xdr:row>
      <xdr:rowOff>4140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0362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160367</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122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88087</xdr:rowOff>
    </xdr:from>
    <xdr:to>
      <xdr:col>22</xdr:col>
      <xdr:colOff>165100</xdr:colOff>
      <xdr:row>18</xdr:row>
      <xdr:rowOff>18237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0503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3014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136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121818</xdr:rowOff>
    </xdr:from>
    <xdr:to>
      <xdr:col>19</xdr:col>
      <xdr:colOff>38100</xdr:colOff>
      <xdr:row>18</xdr:row>
      <xdr:rowOff>51968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840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36745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170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156248</xdr:rowOff>
    </xdr:from>
    <xdr:to>
      <xdr:col>15</xdr:col>
      <xdr:colOff>101600</xdr:colOff>
      <xdr:row>18</xdr:row>
      <xdr:rowOff>86398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185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71175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04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165078</xdr:rowOff>
    </xdr:from>
    <xdr:to>
      <xdr:col>29</xdr:col>
      <xdr:colOff>127000</xdr:colOff>
      <xdr:row>38</xdr:row>
      <xdr:rowOff>2282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18178"/>
          <a:ext cx="0" cy="155170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317259</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41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2282</xdr:rowOff>
    </xdr:from>
    <xdr:to>
      <xdr:col>30</xdr:col>
      <xdr:colOff>25400</xdr:colOff>
      <xdr:row>38</xdr:row>
      <xdr:rowOff>2282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698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251455</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61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165078</xdr:rowOff>
    </xdr:from>
    <xdr:to>
      <xdr:col>30</xdr:col>
      <xdr:colOff>25400</xdr:colOff>
      <xdr:row>32</xdr:row>
      <xdr:rowOff>165078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181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240353</xdr:rowOff>
    </xdr:from>
    <xdr:to>
      <xdr:col>29</xdr:col>
      <xdr:colOff>127000</xdr:colOff>
      <xdr:row>34</xdr:row>
      <xdr:rowOff>288065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507803"/>
          <a:ext cx="647700" cy="477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197553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8079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225476</xdr:rowOff>
    </xdr:from>
    <xdr:to>
      <xdr:col>29</xdr:col>
      <xdr:colOff>177800</xdr:colOff>
      <xdr:row>35</xdr:row>
      <xdr:rowOff>327076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3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288065</xdr:rowOff>
    </xdr:from>
    <xdr:to>
      <xdr:col>26</xdr:col>
      <xdr:colOff>50800</xdr:colOff>
      <xdr:row>35</xdr:row>
      <xdr:rowOff>96629</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555515"/>
          <a:ext cx="698500" cy="1514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219859</xdr:rowOff>
    </xdr:from>
    <xdr:to>
      <xdr:col>26</xdr:col>
      <xdr:colOff>101600</xdr:colOff>
      <xdr:row>35</xdr:row>
      <xdr:rowOff>321459</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30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306236</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916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96629</xdr:rowOff>
    </xdr:from>
    <xdr:to>
      <xdr:col>22</xdr:col>
      <xdr:colOff>114300</xdr:colOff>
      <xdr:row>35</xdr:row>
      <xdr:rowOff>115831</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706979"/>
          <a:ext cx="698500" cy="192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234000</xdr:rowOff>
    </xdr:from>
    <xdr:to>
      <xdr:col>22</xdr:col>
      <xdr:colOff>165100</xdr:colOff>
      <xdr:row>35</xdr:row>
      <xdr:rowOff>335600</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320377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93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44573</xdr:rowOff>
    </xdr:from>
    <xdr:to>
      <xdr:col>18</xdr:col>
      <xdr:colOff>177800</xdr:colOff>
      <xdr:row>35</xdr:row>
      <xdr:rowOff>115831</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654923"/>
          <a:ext cx="698500" cy="712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238768</xdr:rowOff>
    </xdr:from>
    <xdr:to>
      <xdr:col>19</xdr:col>
      <xdr:colOff>38100</xdr:colOff>
      <xdr:row>35</xdr:row>
      <xdr:rowOff>340368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325145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935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247650</xdr:rowOff>
    </xdr:from>
    <xdr:to>
      <xdr:col>15</xdr:col>
      <xdr:colOff>101600</xdr:colOff>
      <xdr:row>36</xdr:row>
      <xdr:rowOff>6350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334027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189553</xdr:rowOff>
    </xdr:from>
    <xdr:to>
      <xdr:col>29</xdr:col>
      <xdr:colOff>177800</xdr:colOff>
      <xdr:row>34</xdr:row>
      <xdr:rowOff>291153</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4570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34630</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302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237265</xdr:rowOff>
    </xdr:from>
    <xdr:to>
      <xdr:col>26</xdr:col>
      <xdr:colOff>101600</xdr:colOff>
      <xdr:row>34</xdr:row>
      <xdr:rowOff>338865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5047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6142</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273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45829</xdr:rowOff>
    </xdr:from>
    <xdr:to>
      <xdr:col>22</xdr:col>
      <xdr:colOff>165100</xdr:colOff>
      <xdr:row>35</xdr:row>
      <xdr:rowOff>147429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6561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157606</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425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65031</xdr:rowOff>
    </xdr:from>
    <xdr:to>
      <xdr:col>19</xdr:col>
      <xdr:colOff>38100</xdr:colOff>
      <xdr:row>35</xdr:row>
      <xdr:rowOff>166631</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6753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176808</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444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336673</xdr:rowOff>
    </xdr:from>
    <xdr:to>
      <xdr:col>15</xdr:col>
      <xdr:colOff>101600</xdr:colOff>
      <xdr:row>35</xdr:row>
      <xdr:rowOff>95373</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6041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105550</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37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京都府城陽市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74,031
73,174
32.71
34,059,830
33,604,062
76,495
16,697,372
40,351,778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116.7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36487</xdr:rowOff>
    </xdr:from>
    <xdr:to>
      <xdr:col>24</xdr:col>
      <xdr:colOff>62865</xdr:colOff>
      <xdr:row>38</xdr:row>
      <xdr:rowOff>115412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79987"/>
          <a:ext cx="1270" cy="1450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119239</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3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115412</xdr:rowOff>
    </xdr:from>
    <xdr:to>
      <xdr:col>24</xdr:col>
      <xdr:colOff>152400</xdr:colOff>
      <xdr:row>38</xdr:row>
      <xdr:rowOff>115412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30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154614</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55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36487</xdr:rowOff>
    </xdr:from>
    <xdr:to>
      <xdr:col>24</xdr:col>
      <xdr:colOff>152400</xdr:colOff>
      <xdr:row>30</xdr:row>
      <xdr:rowOff>36487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79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77045</xdr:rowOff>
    </xdr:from>
    <xdr:to>
      <xdr:col>24</xdr:col>
      <xdr:colOff>63500</xdr:colOff>
      <xdr:row>36</xdr:row>
      <xdr:rowOff>86379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249245"/>
          <a:ext cx="838200" cy="9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26319</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27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3442</xdr:rowOff>
    </xdr:from>
    <xdr:to>
      <xdr:col>24</xdr:col>
      <xdr:colOff>114300</xdr:colOff>
      <xdr:row>36</xdr:row>
      <xdr:rowOff>105042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7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77045</xdr:rowOff>
    </xdr:from>
    <xdr:to>
      <xdr:col>19</xdr:col>
      <xdr:colOff>177800</xdr:colOff>
      <xdr:row>36</xdr:row>
      <xdr:rowOff>101048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249245"/>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25730</xdr:rowOff>
    </xdr:from>
    <xdr:to>
      <xdr:col>20</xdr:col>
      <xdr:colOff>38100</xdr:colOff>
      <xdr:row>36</xdr:row>
      <xdr:rowOff>127330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143857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97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101048</xdr:rowOff>
    </xdr:from>
    <xdr:to>
      <xdr:col>15</xdr:col>
      <xdr:colOff>50800</xdr:colOff>
      <xdr:row>36</xdr:row>
      <xdr:rowOff>160903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273248"/>
          <a:ext cx="889000" cy="59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31274</xdr:rowOff>
    </xdr:from>
    <xdr:to>
      <xdr:col>15</xdr:col>
      <xdr:colOff>101600</xdr:colOff>
      <xdr:row>36</xdr:row>
      <xdr:rowOff>132874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149401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97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160903</xdr:rowOff>
    </xdr:from>
    <xdr:to>
      <xdr:col>10</xdr:col>
      <xdr:colOff>114300</xdr:colOff>
      <xdr:row>37</xdr:row>
      <xdr:rowOff>61804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333103"/>
          <a:ext cx="889000" cy="72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63868</xdr:rowOff>
    </xdr:from>
    <xdr:to>
      <xdr:col>10</xdr:col>
      <xdr:colOff>165100</xdr:colOff>
      <xdr:row>36</xdr:row>
      <xdr:rowOff>165468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10545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1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169786</xdr:rowOff>
    </xdr:from>
    <xdr:to>
      <xdr:col>6</xdr:col>
      <xdr:colOff>38100</xdr:colOff>
      <xdr:row>37</xdr:row>
      <xdr:rowOff>99936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116463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1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35579</xdr:rowOff>
    </xdr:from>
    <xdr:to>
      <xdr:col>24</xdr:col>
      <xdr:colOff>114300</xdr:colOff>
      <xdr:row>36</xdr:row>
      <xdr:rowOff>137179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0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14006</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18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26245</xdr:rowOff>
    </xdr:from>
    <xdr:to>
      <xdr:col>20</xdr:col>
      <xdr:colOff>38100</xdr:colOff>
      <xdr:row>36</xdr:row>
      <xdr:rowOff>127845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9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118972</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29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50248</xdr:rowOff>
    </xdr:from>
    <xdr:to>
      <xdr:col>15</xdr:col>
      <xdr:colOff>101600</xdr:colOff>
      <xdr:row>36</xdr:row>
      <xdr:rowOff>151848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2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142975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315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110103</xdr:rowOff>
    </xdr:from>
    <xdr:to>
      <xdr:col>10</xdr:col>
      <xdr:colOff>165100</xdr:colOff>
      <xdr:row>37</xdr:row>
      <xdr:rowOff>40253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82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31380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37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11004</xdr:rowOff>
    </xdr:from>
    <xdr:to>
      <xdr:col>6</xdr:col>
      <xdr:colOff>38100</xdr:colOff>
      <xdr:row>37</xdr:row>
      <xdr:rowOff>112604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5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103731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47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26543</xdr:rowOff>
    </xdr:from>
    <xdr:to>
      <xdr:col>24</xdr:col>
      <xdr:colOff>62865</xdr:colOff>
      <xdr:row>58</xdr:row>
      <xdr:rowOff>53619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599043"/>
          <a:ext cx="1270" cy="1398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57446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0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53619</xdr:rowOff>
    </xdr:from>
    <xdr:to>
      <xdr:col>24</xdr:col>
      <xdr:colOff>152400</xdr:colOff>
      <xdr:row>58</xdr:row>
      <xdr:rowOff>53619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997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144670</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74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26543</xdr:rowOff>
    </xdr:from>
    <xdr:to>
      <xdr:col>24</xdr:col>
      <xdr:colOff>152400</xdr:colOff>
      <xdr:row>50</xdr:row>
      <xdr:rowOff>26543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59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27534</xdr:rowOff>
    </xdr:from>
    <xdr:to>
      <xdr:col>24</xdr:col>
      <xdr:colOff>63500</xdr:colOff>
      <xdr:row>57</xdr:row>
      <xdr:rowOff>68631</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800184"/>
          <a:ext cx="838200" cy="4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60558</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490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37681</xdr:rowOff>
    </xdr:from>
    <xdr:to>
      <xdr:col>24</xdr:col>
      <xdr:colOff>114300</xdr:colOff>
      <xdr:row>56</xdr:row>
      <xdr:rowOff>139281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3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27534</xdr:rowOff>
    </xdr:from>
    <xdr:to>
      <xdr:col>19</xdr:col>
      <xdr:colOff>177800</xdr:colOff>
      <xdr:row>57</xdr:row>
      <xdr:rowOff>57620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800184"/>
          <a:ext cx="889000" cy="30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5194</xdr:rowOff>
    </xdr:from>
    <xdr:to>
      <xdr:col>20</xdr:col>
      <xdr:colOff>38100</xdr:colOff>
      <xdr:row>56</xdr:row>
      <xdr:rowOff>106794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06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123321</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381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57620</xdr:rowOff>
    </xdr:from>
    <xdr:to>
      <xdr:col>15</xdr:col>
      <xdr:colOff>50800</xdr:colOff>
      <xdr:row>57</xdr:row>
      <xdr:rowOff>66510</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830270"/>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52845</xdr:rowOff>
    </xdr:from>
    <xdr:to>
      <xdr:col>15</xdr:col>
      <xdr:colOff>101600</xdr:colOff>
      <xdr:row>56</xdr:row>
      <xdr:rowOff>154445</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5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170972</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42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66510</xdr:rowOff>
    </xdr:from>
    <xdr:to>
      <xdr:col>10</xdr:col>
      <xdr:colOff>114300</xdr:colOff>
      <xdr:row>58</xdr:row>
      <xdr:rowOff>15507</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839160"/>
          <a:ext cx="889000" cy="120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136207</xdr:rowOff>
    </xdr:from>
    <xdr:to>
      <xdr:col>10</xdr:col>
      <xdr:colOff>165100</xdr:colOff>
      <xdr:row>57</xdr:row>
      <xdr:rowOff>66357</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3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82884</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51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25883</xdr:rowOff>
    </xdr:from>
    <xdr:to>
      <xdr:col>6</xdr:col>
      <xdr:colOff>38100</xdr:colOff>
      <xdr:row>57</xdr:row>
      <xdr:rowOff>127483</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9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144010</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57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17831</xdr:rowOff>
    </xdr:from>
    <xdr:to>
      <xdr:col>24</xdr:col>
      <xdr:colOff>114300</xdr:colOff>
      <xdr:row>57</xdr:row>
      <xdr:rowOff>119431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790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167708</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76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148184</xdr:rowOff>
    </xdr:from>
    <xdr:to>
      <xdr:col>20</xdr:col>
      <xdr:colOff>38100</xdr:colOff>
      <xdr:row>57</xdr:row>
      <xdr:rowOff>78334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74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69461</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842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6820</xdr:rowOff>
    </xdr:from>
    <xdr:to>
      <xdr:col>15</xdr:col>
      <xdr:colOff>101600</xdr:colOff>
      <xdr:row>57</xdr:row>
      <xdr:rowOff>108420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77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99547</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872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15710</xdr:rowOff>
    </xdr:from>
    <xdr:to>
      <xdr:col>10</xdr:col>
      <xdr:colOff>165100</xdr:colOff>
      <xdr:row>57</xdr:row>
      <xdr:rowOff>117310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78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108437</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881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136157</xdr:rowOff>
    </xdr:from>
    <xdr:to>
      <xdr:col>6</xdr:col>
      <xdr:colOff>38100</xdr:colOff>
      <xdr:row>58</xdr:row>
      <xdr:rowOff>66307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0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57434</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00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89408</xdr:rowOff>
    </xdr:from>
    <xdr:to>
      <xdr:col>24</xdr:col>
      <xdr:colOff>62865</xdr:colOff>
      <xdr:row>79</xdr:row>
      <xdr:rowOff>25552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90908"/>
          <a:ext cx="1270" cy="1479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29379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73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25552</xdr:rowOff>
    </xdr:from>
    <xdr:to>
      <xdr:col>24</xdr:col>
      <xdr:colOff>152400</xdr:colOff>
      <xdr:row>79</xdr:row>
      <xdr:rowOff>25552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7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36085</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6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89408</xdr:rowOff>
    </xdr:from>
    <xdr:to>
      <xdr:col>24</xdr:col>
      <xdr:colOff>152400</xdr:colOff>
      <xdr:row>70</xdr:row>
      <xdr:rowOff>89408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9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114515</xdr:rowOff>
    </xdr:from>
    <xdr:to>
      <xdr:col>24</xdr:col>
      <xdr:colOff>63500</xdr:colOff>
      <xdr:row>78</xdr:row>
      <xdr:rowOff>124803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487615"/>
          <a:ext cx="838200" cy="10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17212</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2188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165785</xdr:rowOff>
    </xdr:from>
    <xdr:to>
      <xdr:col>24</xdr:col>
      <xdr:colOff>114300</xdr:colOff>
      <xdr:row>78</xdr:row>
      <xdr:rowOff>95935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36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114515</xdr:rowOff>
    </xdr:from>
    <xdr:to>
      <xdr:col>19</xdr:col>
      <xdr:colOff>177800</xdr:colOff>
      <xdr:row>78</xdr:row>
      <xdr:rowOff>132995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487615"/>
          <a:ext cx="889000" cy="18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433</xdr:rowOff>
    </xdr:from>
    <xdr:to>
      <xdr:col>20</xdr:col>
      <xdr:colOff>38100</xdr:colOff>
      <xdr:row>78</xdr:row>
      <xdr:rowOff>102033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118560</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148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122898</xdr:rowOff>
    </xdr:from>
    <xdr:to>
      <xdr:col>15</xdr:col>
      <xdr:colOff>50800</xdr:colOff>
      <xdr:row>78</xdr:row>
      <xdr:rowOff>132995</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495998"/>
          <a:ext cx="889000" cy="10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171386</xdr:rowOff>
    </xdr:from>
    <xdr:to>
      <xdr:col>15</xdr:col>
      <xdr:colOff>101600</xdr:colOff>
      <xdr:row>78</xdr:row>
      <xdr:rowOff>101536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37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118063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14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122898</xdr:rowOff>
    </xdr:from>
    <xdr:to>
      <xdr:col>10</xdr:col>
      <xdr:colOff>114300</xdr:colOff>
      <xdr:row>78</xdr:row>
      <xdr:rowOff>150292</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495998"/>
          <a:ext cx="889000" cy="27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167920</xdr:rowOff>
    </xdr:from>
    <xdr:to>
      <xdr:col>10</xdr:col>
      <xdr:colOff>165100</xdr:colOff>
      <xdr:row>78</xdr:row>
      <xdr:rowOff>98070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36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114597</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14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24168</xdr:rowOff>
    </xdr:from>
    <xdr:to>
      <xdr:col>6</xdr:col>
      <xdr:colOff>38100</xdr:colOff>
      <xdr:row>78</xdr:row>
      <xdr:rowOff>125768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39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142295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172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74003</xdr:rowOff>
    </xdr:from>
    <xdr:to>
      <xdr:col>24</xdr:col>
      <xdr:colOff>114300</xdr:colOff>
      <xdr:row>79</xdr:row>
      <xdr:rowOff>4153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447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160380</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362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63715</xdr:rowOff>
    </xdr:from>
    <xdr:to>
      <xdr:col>20</xdr:col>
      <xdr:colOff>38100</xdr:colOff>
      <xdr:row>78</xdr:row>
      <xdr:rowOff>165315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43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156442</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52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82195</xdr:rowOff>
    </xdr:from>
    <xdr:to>
      <xdr:col>15</xdr:col>
      <xdr:colOff>101600</xdr:colOff>
      <xdr:row>79</xdr:row>
      <xdr:rowOff>12345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45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3472</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54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72098</xdr:rowOff>
    </xdr:from>
    <xdr:to>
      <xdr:col>10</xdr:col>
      <xdr:colOff>165100</xdr:colOff>
      <xdr:row>79</xdr:row>
      <xdr:rowOff>2248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44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164825</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537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99492</xdr:rowOff>
    </xdr:from>
    <xdr:to>
      <xdr:col>6</xdr:col>
      <xdr:colOff>38100</xdr:colOff>
      <xdr:row>79</xdr:row>
      <xdr:rowOff>29642</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472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20769</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565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115632</xdr:rowOff>
    </xdr:from>
    <xdr:to>
      <xdr:col>24</xdr:col>
      <xdr:colOff>62865</xdr:colOff>
      <xdr:row>98</xdr:row>
      <xdr:rowOff>61116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374682"/>
          <a:ext cx="1270" cy="1488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64943</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867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61116</xdr:rowOff>
    </xdr:from>
    <xdr:to>
      <xdr:col>24</xdr:col>
      <xdr:colOff>152400</xdr:colOff>
      <xdr:row>98</xdr:row>
      <xdr:rowOff>61116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86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62309</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149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115632</xdr:rowOff>
    </xdr:from>
    <xdr:to>
      <xdr:col>24</xdr:col>
      <xdr:colOff>152400</xdr:colOff>
      <xdr:row>89</xdr:row>
      <xdr:rowOff>115632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37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11314</xdr:rowOff>
    </xdr:from>
    <xdr:to>
      <xdr:col>24</xdr:col>
      <xdr:colOff>63500</xdr:colOff>
      <xdr:row>96</xdr:row>
      <xdr:rowOff>118103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470514"/>
          <a:ext cx="838200" cy="106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79729</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1960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56852</xdr:rowOff>
    </xdr:from>
    <xdr:to>
      <xdr:col>24</xdr:col>
      <xdr:colOff>114300</xdr:colOff>
      <xdr:row>95</xdr:row>
      <xdr:rowOff>158452</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34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2595</xdr:rowOff>
    </xdr:from>
    <xdr:to>
      <xdr:col>19</xdr:col>
      <xdr:colOff>177800</xdr:colOff>
      <xdr:row>96</xdr:row>
      <xdr:rowOff>118103</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461795"/>
          <a:ext cx="889000" cy="115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147073</xdr:rowOff>
    </xdr:from>
    <xdr:to>
      <xdr:col>20</xdr:col>
      <xdr:colOff>38100</xdr:colOff>
      <xdr:row>96</xdr:row>
      <xdr:rowOff>77223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4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93750</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210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2595</xdr:rowOff>
    </xdr:from>
    <xdr:to>
      <xdr:col>15</xdr:col>
      <xdr:colOff>50800</xdr:colOff>
      <xdr:row>97</xdr:row>
      <xdr:rowOff>86382</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461795"/>
          <a:ext cx="889000" cy="255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9685</xdr:rowOff>
    </xdr:from>
    <xdr:to>
      <xdr:col>15</xdr:col>
      <xdr:colOff>101600</xdr:colOff>
      <xdr:row>95</xdr:row>
      <xdr:rowOff>111285</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127812</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07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86382</xdr:rowOff>
    </xdr:from>
    <xdr:to>
      <xdr:col>10</xdr:col>
      <xdr:colOff>114300</xdr:colOff>
      <xdr:row>97</xdr:row>
      <xdr:rowOff>138731</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717032"/>
          <a:ext cx="889000" cy="52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120969</xdr:rowOff>
    </xdr:from>
    <xdr:to>
      <xdr:col>10</xdr:col>
      <xdr:colOff>165100</xdr:colOff>
      <xdr:row>97</xdr:row>
      <xdr:rowOff>51119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58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67646</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35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322</xdr:rowOff>
    </xdr:from>
    <xdr:to>
      <xdr:col>6</xdr:col>
      <xdr:colOff>38100</xdr:colOff>
      <xdr:row>97</xdr:row>
      <xdr:rowOff>101922</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3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118449</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40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131964</xdr:rowOff>
    </xdr:from>
    <xdr:to>
      <xdr:col>24</xdr:col>
      <xdr:colOff>114300</xdr:colOff>
      <xdr:row>96</xdr:row>
      <xdr:rowOff>62114</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41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110391</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398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67303</xdr:rowOff>
    </xdr:from>
    <xdr:to>
      <xdr:col>20</xdr:col>
      <xdr:colOff>38100</xdr:colOff>
      <xdr:row>96</xdr:row>
      <xdr:rowOff>168903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52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160030</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6619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123245</xdr:rowOff>
    </xdr:from>
    <xdr:to>
      <xdr:col>15</xdr:col>
      <xdr:colOff>101600</xdr:colOff>
      <xdr:row>96</xdr:row>
      <xdr:rowOff>53395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41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44522</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6503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35582</xdr:rowOff>
    </xdr:from>
    <xdr:to>
      <xdr:col>10</xdr:col>
      <xdr:colOff>165100</xdr:colOff>
      <xdr:row>97</xdr:row>
      <xdr:rowOff>137182</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666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128309</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75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87931</xdr:rowOff>
    </xdr:from>
    <xdr:to>
      <xdr:col>6</xdr:col>
      <xdr:colOff>38100</xdr:colOff>
      <xdr:row>98</xdr:row>
      <xdr:rowOff>18081</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718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9208</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811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85156</xdr:rowOff>
    </xdr:from>
    <xdr:to>
      <xdr:col>54</xdr:col>
      <xdr:colOff>189865</xdr:colOff>
      <xdr:row>38</xdr:row>
      <xdr:rowOff>24493</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228656"/>
          <a:ext cx="1270" cy="1310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28320</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54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24493</xdr:rowOff>
    </xdr:from>
    <xdr:to>
      <xdr:col>55</xdr:col>
      <xdr:colOff>88900</xdr:colOff>
      <xdr:row>38</xdr:row>
      <xdr:rowOff>24493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539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31833</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003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85156</xdr:rowOff>
    </xdr:from>
    <xdr:to>
      <xdr:col>55</xdr:col>
      <xdr:colOff>88900</xdr:colOff>
      <xdr:row>30</xdr:row>
      <xdr:rowOff>85156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228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19327</xdr:rowOff>
    </xdr:from>
    <xdr:to>
      <xdr:col>55</xdr:col>
      <xdr:colOff>0</xdr:colOff>
      <xdr:row>37</xdr:row>
      <xdr:rowOff>51117</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9639300" y="6362977"/>
          <a:ext cx="838200" cy="31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107228</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107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84351</xdr:rowOff>
    </xdr:from>
    <xdr:to>
      <xdr:col>55</xdr:col>
      <xdr:colOff>50800</xdr:colOff>
      <xdr:row>37</xdr:row>
      <xdr:rowOff>14501</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256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19327</xdr:rowOff>
    </xdr:from>
    <xdr:to>
      <xdr:col>50</xdr:col>
      <xdr:colOff>114300</xdr:colOff>
      <xdr:row>37</xdr:row>
      <xdr:rowOff>26421</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6362977"/>
          <a:ext cx="889000" cy="7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73630</xdr:rowOff>
    </xdr:from>
    <xdr:to>
      <xdr:col>50</xdr:col>
      <xdr:colOff>165100</xdr:colOff>
      <xdr:row>37</xdr:row>
      <xdr:rowOff>3780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24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20307</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02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151404</xdr:rowOff>
    </xdr:from>
    <xdr:to>
      <xdr:col>45</xdr:col>
      <xdr:colOff>177800</xdr:colOff>
      <xdr:row>37</xdr:row>
      <xdr:rowOff>26421</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5637804"/>
          <a:ext cx="889000" cy="732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113391</xdr:rowOff>
    </xdr:from>
    <xdr:to>
      <xdr:col>46</xdr:col>
      <xdr:colOff>38100</xdr:colOff>
      <xdr:row>37</xdr:row>
      <xdr:rowOff>43541</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28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60068</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06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151404</xdr:rowOff>
    </xdr:from>
    <xdr:to>
      <xdr:col>41</xdr:col>
      <xdr:colOff>50800</xdr:colOff>
      <xdr:row>37</xdr:row>
      <xdr:rowOff>100769</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5637804"/>
          <a:ext cx="889000" cy="806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16053</xdr:rowOff>
    </xdr:from>
    <xdr:to>
      <xdr:col>41</xdr:col>
      <xdr:colOff>101600</xdr:colOff>
      <xdr:row>32</xdr:row>
      <xdr:rowOff>117653</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550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134180</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61795" y="5277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538</xdr:rowOff>
    </xdr:from>
    <xdr:to>
      <xdr:col>36</xdr:col>
      <xdr:colOff>165100</xdr:colOff>
      <xdr:row>37</xdr:row>
      <xdr:rowOff>102138</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34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118665</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11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317</xdr:rowOff>
    </xdr:from>
    <xdr:to>
      <xdr:col>55</xdr:col>
      <xdr:colOff>50800</xdr:colOff>
      <xdr:row>37</xdr:row>
      <xdr:rowOff>101917</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343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150194</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32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139977</xdr:rowOff>
    </xdr:from>
    <xdr:to>
      <xdr:col>50</xdr:col>
      <xdr:colOff>165100</xdr:colOff>
      <xdr:row>37</xdr:row>
      <xdr:rowOff>70127</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312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61254</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6404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147071</xdr:rowOff>
    </xdr:from>
    <xdr:to>
      <xdr:col>46</xdr:col>
      <xdr:colOff>38100</xdr:colOff>
      <xdr:row>37</xdr:row>
      <xdr:rowOff>77221</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31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68348</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411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100604</xdr:rowOff>
    </xdr:from>
    <xdr:to>
      <xdr:col>41</xdr:col>
      <xdr:colOff>101600</xdr:colOff>
      <xdr:row>33</xdr:row>
      <xdr:rowOff>30754</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558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21881</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61795" y="5679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49969</xdr:rowOff>
    </xdr:from>
    <xdr:to>
      <xdr:col>36</xdr:col>
      <xdr:colOff>165100</xdr:colOff>
      <xdr:row>37</xdr:row>
      <xdr:rowOff>151569</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39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142696</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48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129451</xdr:rowOff>
    </xdr:from>
    <xdr:to>
      <xdr:col>54</xdr:col>
      <xdr:colOff>189865</xdr:colOff>
      <xdr:row>58</xdr:row>
      <xdr:rowOff>139433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530501"/>
          <a:ext cx="1270" cy="1553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143260</xdr:rowOff>
    </xdr:from>
    <xdr:ext cx="469744"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087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139433</xdr:rowOff>
    </xdr:from>
    <xdr:to>
      <xdr:col>55</xdr:col>
      <xdr:colOff>88900</xdr:colOff>
      <xdr:row>58</xdr:row>
      <xdr:rowOff>139433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083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76128</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305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129451</xdr:rowOff>
    </xdr:from>
    <xdr:to>
      <xdr:col>55</xdr:col>
      <xdr:colOff>88900</xdr:colOff>
      <xdr:row>49</xdr:row>
      <xdr:rowOff>129451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530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52501</xdr:rowOff>
    </xdr:from>
    <xdr:to>
      <xdr:col>55</xdr:col>
      <xdr:colOff>0</xdr:colOff>
      <xdr:row>53</xdr:row>
      <xdr:rowOff>118910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9639300" y="9139351"/>
          <a:ext cx="838200" cy="66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73906</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503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95479</xdr:rowOff>
    </xdr:from>
    <xdr:to>
      <xdr:col>55</xdr:col>
      <xdr:colOff>50800</xdr:colOff>
      <xdr:row>56</xdr:row>
      <xdr:rowOff>25629</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52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118910</xdr:rowOff>
    </xdr:from>
    <xdr:to>
      <xdr:col>50</xdr:col>
      <xdr:colOff>114300</xdr:colOff>
      <xdr:row>53</xdr:row>
      <xdr:rowOff>153657</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8750300" y="9205760"/>
          <a:ext cx="889000" cy="3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114618</xdr:rowOff>
    </xdr:from>
    <xdr:to>
      <xdr:col>50</xdr:col>
      <xdr:colOff>165100</xdr:colOff>
      <xdr:row>56</xdr:row>
      <xdr:rowOff>44768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54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35895</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637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153657</xdr:rowOff>
    </xdr:from>
    <xdr:to>
      <xdr:col>45</xdr:col>
      <xdr:colOff>177800</xdr:colOff>
      <xdr:row>55</xdr:row>
      <xdr:rowOff>85509</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7861300" y="9240507"/>
          <a:ext cx="889000" cy="274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95948</xdr:rowOff>
    </xdr:from>
    <xdr:to>
      <xdr:col>46</xdr:col>
      <xdr:colOff>38100</xdr:colOff>
      <xdr:row>56</xdr:row>
      <xdr:rowOff>26098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525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17225</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618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56249</xdr:rowOff>
    </xdr:from>
    <xdr:to>
      <xdr:col>41</xdr:col>
      <xdr:colOff>50800</xdr:colOff>
      <xdr:row>55</xdr:row>
      <xdr:rowOff>85509</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6972300" y="9314549"/>
          <a:ext cx="889000" cy="200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101816</xdr:rowOff>
    </xdr:from>
    <xdr:to>
      <xdr:col>41</xdr:col>
      <xdr:colOff>101600</xdr:colOff>
      <xdr:row>56</xdr:row>
      <xdr:rowOff>31966</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53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23093</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62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100482</xdr:rowOff>
    </xdr:from>
    <xdr:to>
      <xdr:col>36</xdr:col>
      <xdr:colOff>165100</xdr:colOff>
      <xdr:row>56</xdr:row>
      <xdr:rowOff>30632</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53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21759</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62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1701</xdr:rowOff>
    </xdr:from>
    <xdr:to>
      <xdr:col>55</xdr:col>
      <xdr:colOff>50800</xdr:colOff>
      <xdr:row>53</xdr:row>
      <xdr:rowOff>103301</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088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24578</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8939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68110</xdr:rowOff>
    </xdr:from>
    <xdr:to>
      <xdr:col>50</xdr:col>
      <xdr:colOff>165100</xdr:colOff>
      <xdr:row>53</xdr:row>
      <xdr:rowOff>169710</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15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14787</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8930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102857</xdr:rowOff>
    </xdr:from>
    <xdr:to>
      <xdr:col>46</xdr:col>
      <xdr:colOff>38100</xdr:colOff>
      <xdr:row>54</xdr:row>
      <xdr:rowOff>33007</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189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49534</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8964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34709</xdr:rowOff>
    </xdr:from>
    <xdr:to>
      <xdr:col>41</xdr:col>
      <xdr:colOff>101600</xdr:colOff>
      <xdr:row>55</xdr:row>
      <xdr:rowOff>136309</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464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152836</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23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5449</xdr:rowOff>
    </xdr:from>
    <xdr:to>
      <xdr:col>36</xdr:col>
      <xdr:colOff>165100</xdr:colOff>
      <xdr:row>54</xdr:row>
      <xdr:rowOff>107049</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263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123576</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9038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70872</xdr:rowOff>
    </xdr:from>
    <xdr:to>
      <xdr:col>54</xdr:col>
      <xdr:colOff>189865</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072372"/>
          <a:ext cx="1270" cy="1516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17549</xdr:rowOff>
    </xdr:from>
    <xdr:ext cx="534377"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84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70872</xdr:rowOff>
    </xdr:from>
    <xdr:to>
      <xdr:col>55</xdr:col>
      <xdr:colOff>88900</xdr:colOff>
      <xdr:row>70</xdr:row>
      <xdr:rowOff>70872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072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31496</xdr:rowOff>
    </xdr:from>
    <xdr:to>
      <xdr:col>55</xdr:col>
      <xdr:colOff>0</xdr:colOff>
      <xdr:row>77</xdr:row>
      <xdr:rowOff>44335</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9639300" y="13233146"/>
          <a:ext cx="838200" cy="12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98302</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299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119875</xdr:rowOff>
    </xdr:from>
    <xdr:to>
      <xdr:col>55</xdr:col>
      <xdr:colOff>50800</xdr:colOff>
      <xdr:row>78</xdr:row>
      <xdr:rowOff>50025</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3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31496</xdr:rowOff>
    </xdr:from>
    <xdr:to>
      <xdr:col>50</xdr:col>
      <xdr:colOff>114300</xdr:colOff>
      <xdr:row>78</xdr:row>
      <xdr:rowOff>10655</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8750300" y="13233146"/>
          <a:ext cx="889000" cy="150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143535</xdr:rowOff>
    </xdr:from>
    <xdr:to>
      <xdr:col>50</xdr:col>
      <xdr:colOff>165100</xdr:colOff>
      <xdr:row>78</xdr:row>
      <xdr:rowOff>73685</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34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64812</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437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10655</xdr:rowOff>
    </xdr:from>
    <xdr:to>
      <xdr:col>45</xdr:col>
      <xdr:colOff>177800</xdr:colOff>
      <xdr:row>78</xdr:row>
      <xdr:rowOff>52851</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7861300" y="13383755"/>
          <a:ext cx="889000" cy="42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121438</xdr:rowOff>
    </xdr:from>
    <xdr:to>
      <xdr:col>46</xdr:col>
      <xdr:colOff>38100</xdr:colOff>
      <xdr:row>78</xdr:row>
      <xdr:rowOff>51588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3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68115</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09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52851</xdr:rowOff>
    </xdr:from>
    <xdr:to>
      <xdr:col>41</xdr:col>
      <xdr:colOff>50800</xdr:colOff>
      <xdr:row>78</xdr:row>
      <xdr:rowOff>147320</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6972300" y="13425951"/>
          <a:ext cx="889000" cy="94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129972</xdr:rowOff>
    </xdr:from>
    <xdr:to>
      <xdr:col>41</xdr:col>
      <xdr:colOff>101600</xdr:colOff>
      <xdr:row>78</xdr:row>
      <xdr:rowOff>60122</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76649</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10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77146</xdr:rowOff>
    </xdr:from>
    <xdr:to>
      <xdr:col>36</xdr:col>
      <xdr:colOff>165100</xdr:colOff>
      <xdr:row>78</xdr:row>
      <xdr:rowOff>7296</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23823</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05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164985</xdr:rowOff>
    </xdr:from>
    <xdr:to>
      <xdr:col>55</xdr:col>
      <xdr:colOff>50800</xdr:colOff>
      <xdr:row>77</xdr:row>
      <xdr:rowOff>95135</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19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16412</xdr:rowOff>
    </xdr:from>
    <xdr:ext cx="534377"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04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152146</xdr:rowOff>
    </xdr:from>
    <xdr:to>
      <xdr:col>50</xdr:col>
      <xdr:colOff>165100</xdr:colOff>
      <xdr:row>77</xdr:row>
      <xdr:rowOff>82296</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18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98823</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372111" y="12957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131305</xdr:rowOff>
    </xdr:from>
    <xdr:to>
      <xdr:col>46</xdr:col>
      <xdr:colOff>38100</xdr:colOff>
      <xdr:row>78</xdr:row>
      <xdr:rowOff>61455</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33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52582</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483111" y="13425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2051</xdr:rowOff>
    </xdr:from>
    <xdr:to>
      <xdr:col>41</xdr:col>
      <xdr:colOff>101600</xdr:colOff>
      <xdr:row>78</xdr:row>
      <xdr:rowOff>103651</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37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94778</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626428" y="13467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96520</xdr:rowOff>
    </xdr:from>
    <xdr:to>
      <xdr:col>36</xdr:col>
      <xdr:colOff>165100</xdr:colOff>
      <xdr:row>79</xdr:row>
      <xdr:rowOff>26670</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46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17797</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37428" y="1356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37450</xdr:rowOff>
    </xdr:from>
    <xdr:to>
      <xdr:col>54</xdr:col>
      <xdr:colOff>189865</xdr:colOff>
      <xdr:row>99</xdr:row>
      <xdr:rowOff>36471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467950"/>
          <a:ext cx="1270" cy="1542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40298</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7013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36471</xdr:rowOff>
    </xdr:from>
    <xdr:to>
      <xdr:col>55</xdr:col>
      <xdr:colOff>88900</xdr:colOff>
      <xdr:row>99</xdr:row>
      <xdr:rowOff>36471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7010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155577</xdr:rowOff>
    </xdr:from>
    <xdr:ext cx="534377"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24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37450</xdr:rowOff>
    </xdr:from>
    <xdr:to>
      <xdr:col>55</xdr:col>
      <xdr:colOff>88900</xdr:colOff>
      <xdr:row>90</xdr:row>
      <xdr:rowOff>37450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467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32144</xdr:rowOff>
    </xdr:from>
    <xdr:to>
      <xdr:col>55</xdr:col>
      <xdr:colOff>0</xdr:colOff>
      <xdr:row>97</xdr:row>
      <xdr:rowOff>118619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9639300" y="16662794"/>
          <a:ext cx="838200" cy="86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149431</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437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126554</xdr:rowOff>
    </xdr:from>
    <xdr:to>
      <xdr:col>55</xdr:col>
      <xdr:colOff>50800</xdr:colOff>
      <xdr:row>97</xdr:row>
      <xdr:rowOff>56704</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58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32144</xdr:rowOff>
    </xdr:from>
    <xdr:to>
      <xdr:col>50</xdr:col>
      <xdr:colOff>114300</xdr:colOff>
      <xdr:row>97</xdr:row>
      <xdr:rowOff>63641</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8750300" y="16662794"/>
          <a:ext cx="889000" cy="31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133265</xdr:rowOff>
    </xdr:from>
    <xdr:to>
      <xdr:col>50</xdr:col>
      <xdr:colOff>165100</xdr:colOff>
      <xdr:row>97</xdr:row>
      <xdr:rowOff>63415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59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79942</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36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101769</xdr:rowOff>
    </xdr:from>
    <xdr:to>
      <xdr:col>45</xdr:col>
      <xdr:colOff>177800</xdr:colOff>
      <xdr:row>97</xdr:row>
      <xdr:rowOff>63641</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7861300" y="16560969"/>
          <a:ext cx="889000" cy="13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137299</xdr:rowOff>
    </xdr:from>
    <xdr:to>
      <xdr:col>46</xdr:col>
      <xdr:colOff>38100</xdr:colOff>
      <xdr:row>97</xdr:row>
      <xdr:rowOff>67449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59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83976</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37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146771</xdr:rowOff>
    </xdr:from>
    <xdr:to>
      <xdr:col>41</xdr:col>
      <xdr:colOff>50800</xdr:colOff>
      <xdr:row>96</xdr:row>
      <xdr:rowOff>101769</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6972300" y="16263071"/>
          <a:ext cx="889000" cy="297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130277</xdr:rowOff>
    </xdr:from>
    <xdr:to>
      <xdr:col>41</xdr:col>
      <xdr:colOff>101600</xdr:colOff>
      <xdr:row>97</xdr:row>
      <xdr:rowOff>60427</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58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51554</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68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3470</xdr:rowOff>
    </xdr:from>
    <xdr:to>
      <xdr:col>36</xdr:col>
      <xdr:colOff>165100</xdr:colOff>
      <xdr:row>97</xdr:row>
      <xdr:rowOff>105070</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63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96197</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72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67819</xdr:rowOff>
    </xdr:from>
    <xdr:to>
      <xdr:col>55</xdr:col>
      <xdr:colOff>50800</xdr:colOff>
      <xdr:row>97</xdr:row>
      <xdr:rowOff>169419</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69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46246</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67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152794</xdr:rowOff>
    </xdr:from>
    <xdr:to>
      <xdr:col>50</xdr:col>
      <xdr:colOff>165100</xdr:colOff>
      <xdr:row>97</xdr:row>
      <xdr:rowOff>82944</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61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74071</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70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12841</xdr:rowOff>
    </xdr:from>
    <xdr:to>
      <xdr:col>46</xdr:col>
      <xdr:colOff>38100</xdr:colOff>
      <xdr:row>97</xdr:row>
      <xdr:rowOff>114441</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643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105568</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736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50969</xdr:rowOff>
    </xdr:from>
    <xdr:to>
      <xdr:col>41</xdr:col>
      <xdr:colOff>101600</xdr:colOff>
      <xdr:row>96</xdr:row>
      <xdr:rowOff>152569</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51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169096</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28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95971</xdr:rowOff>
    </xdr:from>
    <xdr:to>
      <xdr:col>36</xdr:col>
      <xdr:colOff>165100</xdr:colOff>
      <xdr:row>95</xdr:row>
      <xdr:rowOff>26121</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212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42648</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598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85430</xdr:rowOff>
    </xdr:from>
    <xdr:to>
      <xdr:col>85</xdr:col>
      <xdr:colOff>126364</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571830"/>
          <a:ext cx="1269" cy="108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150527</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66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32107</xdr:rowOff>
    </xdr:from>
    <xdr:ext cx="534377"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534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85430</xdr:rowOff>
    </xdr:from>
    <xdr:to>
      <xdr:col>86</xdr:col>
      <xdr:colOff>25400</xdr:colOff>
      <xdr:row>32</xdr:row>
      <xdr:rowOff>85430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57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135311</xdr:rowOff>
    </xdr:from>
    <xdr:to>
      <xdr:col>85</xdr:col>
      <xdr:colOff>127000</xdr:colOff>
      <xdr:row>38</xdr:row>
      <xdr:rowOff>138831</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5481300" y="6650411"/>
          <a:ext cx="838200" cy="3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67977</xdr:rowOff>
    </xdr:from>
    <xdr:ext cx="378565"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4116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45100</xdr:rowOff>
    </xdr:from>
    <xdr:to>
      <xdr:col>85</xdr:col>
      <xdr:colOff>177800</xdr:colOff>
      <xdr:row>38</xdr:row>
      <xdr:rowOff>146700</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56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138831</xdr:rowOff>
    </xdr:from>
    <xdr:to>
      <xdr:col>81</xdr:col>
      <xdr:colOff>50800</xdr:colOff>
      <xdr:row>38</xdr:row>
      <xdr:rowOff>139700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4592300" y="6653931"/>
          <a:ext cx="889000" cy="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41717</xdr:rowOff>
    </xdr:from>
    <xdr:to>
      <xdr:col>81</xdr:col>
      <xdr:colOff>101600</xdr:colOff>
      <xdr:row>38</xdr:row>
      <xdr:rowOff>143317</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55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159844</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332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39751</xdr:rowOff>
    </xdr:from>
    <xdr:to>
      <xdr:col>76</xdr:col>
      <xdr:colOff>165100</xdr:colOff>
      <xdr:row>38</xdr:row>
      <xdr:rowOff>141351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55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157878</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8" y="633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43454</xdr:rowOff>
    </xdr:from>
    <xdr:to>
      <xdr:col>72</xdr:col>
      <xdr:colOff>38100</xdr:colOff>
      <xdr:row>38</xdr:row>
      <xdr:rowOff>145054</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55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161581</xdr:rowOff>
    </xdr:from>
    <xdr:ext cx="378565"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4017" y="6333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29921</xdr:rowOff>
    </xdr:from>
    <xdr:to>
      <xdr:col>67</xdr:col>
      <xdr:colOff>101600</xdr:colOff>
      <xdr:row>38</xdr:row>
      <xdr:rowOff>131521</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54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148048</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320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84511</xdr:rowOff>
    </xdr:from>
    <xdr:to>
      <xdr:col>85</xdr:col>
      <xdr:colOff>177800</xdr:colOff>
      <xdr:row>39</xdr:row>
      <xdr:rowOff>14661</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59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23527</xdr:rowOff>
    </xdr:from>
    <xdr:ext cx="313932"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538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88031</xdr:rowOff>
    </xdr:from>
    <xdr:to>
      <xdr:col>81</xdr:col>
      <xdr:colOff>101600</xdr:colOff>
      <xdr:row>39</xdr:row>
      <xdr:rowOff>18181</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603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9308</xdr:rowOff>
    </xdr:from>
    <xdr:ext cx="313932"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324333" y="66958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73025</xdr:rowOff>
    </xdr:from>
    <xdr:to>
      <xdr:col>85</xdr:col>
      <xdr:colOff>126364</xdr:colOff>
      <xdr:row>78</xdr:row>
      <xdr:rowOff>83198</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074525"/>
          <a:ext cx="1269" cy="1381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87025</xdr:rowOff>
    </xdr:from>
    <xdr:ext cx="534377"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46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83198</xdr:rowOff>
    </xdr:from>
    <xdr:to>
      <xdr:col>86</xdr:col>
      <xdr:colOff>25400</xdr:colOff>
      <xdr:row>78</xdr:row>
      <xdr:rowOff>83198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456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19702</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84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73025</xdr:rowOff>
    </xdr:from>
    <xdr:to>
      <xdr:col>86</xdr:col>
      <xdr:colOff>25400</xdr:colOff>
      <xdr:row>70</xdr:row>
      <xdr:rowOff>73025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07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10985</xdr:rowOff>
    </xdr:from>
    <xdr:to>
      <xdr:col>85</xdr:col>
      <xdr:colOff>127000</xdr:colOff>
      <xdr:row>76</xdr:row>
      <xdr:rowOff>42481</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5481300" y="13041185"/>
          <a:ext cx="838200" cy="31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34434</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3064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56007</xdr:rowOff>
    </xdr:from>
    <xdr:to>
      <xdr:col>85</xdr:col>
      <xdr:colOff>177800</xdr:colOff>
      <xdr:row>76</xdr:row>
      <xdr:rowOff>157607</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3086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42481</xdr:rowOff>
    </xdr:from>
    <xdr:to>
      <xdr:col>81</xdr:col>
      <xdr:colOff>50800</xdr:colOff>
      <xdr:row>76</xdr:row>
      <xdr:rowOff>84925</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4592300" y="13072681"/>
          <a:ext cx="889000" cy="42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48654</xdr:rowOff>
    </xdr:from>
    <xdr:to>
      <xdr:col>81</xdr:col>
      <xdr:colOff>101600</xdr:colOff>
      <xdr:row>76</xdr:row>
      <xdr:rowOff>150254</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30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141381</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317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44386</xdr:rowOff>
    </xdr:from>
    <xdr:to>
      <xdr:col>76</xdr:col>
      <xdr:colOff>114300</xdr:colOff>
      <xdr:row>76</xdr:row>
      <xdr:rowOff>84925</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3703300" y="12903136"/>
          <a:ext cx="889000" cy="211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53087</xdr:rowOff>
    </xdr:from>
    <xdr:to>
      <xdr:col>76</xdr:col>
      <xdr:colOff>165100</xdr:colOff>
      <xdr:row>76</xdr:row>
      <xdr:rowOff>154687</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145814</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317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44386</xdr:rowOff>
    </xdr:from>
    <xdr:to>
      <xdr:col>71</xdr:col>
      <xdr:colOff>177800</xdr:colOff>
      <xdr:row>76</xdr:row>
      <xdr:rowOff>102755</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2814300" y="12903136"/>
          <a:ext cx="889000" cy="229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49518</xdr:rowOff>
    </xdr:from>
    <xdr:to>
      <xdr:col>72</xdr:col>
      <xdr:colOff>38100</xdr:colOff>
      <xdr:row>76</xdr:row>
      <xdr:rowOff>151118</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142245</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317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58902</xdr:rowOff>
    </xdr:from>
    <xdr:to>
      <xdr:col>67</xdr:col>
      <xdr:colOff>101600</xdr:colOff>
      <xdr:row>76</xdr:row>
      <xdr:rowOff>160502</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151629</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318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131635</xdr:rowOff>
    </xdr:from>
    <xdr:to>
      <xdr:col>85</xdr:col>
      <xdr:colOff>177800</xdr:colOff>
      <xdr:row>76</xdr:row>
      <xdr:rowOff>61785</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299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154512</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284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163131</xdr:rowOff>
    </xdr:from>
    <xdr:to>
      <xdr:col>81</xdr:col>
      <xdr:colOff>101600</xdr:colOff>
      <xdr:row>76</xdr:row>
      <xdr:rowOff>93281</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3021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109808</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2797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34125</xdr:rowOff>
    </xdr:from>
    <xdr:to>
      <xdr:col>76</xdr:col>
      <xdr:colOff>165100</xdr:colOff>
      <xdr:row>76</xdr:row>
      <xdr:rowOff>135725</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306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152252</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2839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165036</xdr:rowOff>
    </xdr:from>
    <xdr:to>
      <xdr:col>72</xdr:col>
      <xdr:colOff>38100</xdr:colOff>
      <xdr:row>75</xdr:row>
      <xdr:rowOff>95186</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285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111713</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262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51955</xdr:rowOff>
    </xdr:from>
    <xdr:to>
      <xdr:col>67</xdr:col>
      <xdr:colOff>101600</xdr:colOff>
      <xdr:row>76</xdr:row>
      <xdr:rowOff>153555</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308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170083</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2857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3583</xdr:rowOff>
    </xdr:from>
    <xdr:to>
      <xdr:col>85</xdr:col>
      <xdr:colOff>126364</xdr:colOff>
      <xdr:row>98</xdr:row>
      <xdr:rowOff>136930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434083"/>
          <a:ext cx="1269" cy="1504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140757</xdr:rowOff>
    </xdr:from>
    <xdr:ext cx="378565"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6942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136930</xdr:rowOff>
    </xdr:from>
    <xdr:to>
      <xdr:col>86</xdr:col>
      <xdr:colOff>25400</xdr:colOff>
      <xdr:row>98</xdr:row>
      <xdr:rowOff>136930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6939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121710</xdr:rowOff>
    </xdr:from>
    <xdr:ext cx="599010"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209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3583</xdr:rowOff>
    </xdr:from>
    <xdr:to>
      <xdr:col>86</xdr:col>
      <xdr:colOff>25400</xdr:colOff>
      <xdr:row>90</xdr:row>
      <xdr:rowOff>3583</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434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90971</xdr:rowOff>
    </xdr:from>
    <xdr:to>
      <xdr:col>85</xdr:col>
      <xdr:colOff>127000</xdr:colOff>
      <xdr:row>98</xdr:row>
      <xdr:rowOff>105483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5481300" y="16893071"/>
          <a:ext cx="838200" cy="14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107424</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5666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84547</xdr:rowOff>
    </xdr:from>
    <xdr:to>
      <xdr:col>85</xdr:col>
      <xdr:colOff>177800</xdr:colOff>
      <xdr:row>98</xdr:row>
      <xdr:rowOff>14697</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71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23014</xdr:rowOff>
    </xdr:from>
    <xdr:to>
      <xdr:col>81</xdr:col>
      <xdr:colOff>50800</xdr:colOff>
      <xdr:row>98</xdr:row>
      <xdr:rowOff>90971</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4592300" y="16825114"/>
          <a:ext cx="889000" cy="67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69954</xdr:rowOff>
    </xdr:from>
    <xdr:to>
      <xdr:col>81</xdr:col>
      <xdr:colOff>101600</xdr:colOff>
      <xdr:row>98</xdr:row>
      <xdr:rowOff>104</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70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16631</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47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23014</xdr:rowOff>
    </xdr:from>
    <xdr:to>
      <xdr:col>76</xdr:col>
      <xdr:colOff>114300</xdr:colOff>
      <xdr:row>98</xdr:row>
      <xdr:rowOff>59827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3703300" y="16825114"/>
          <a:ext cx="889000" cy="36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52488</xdr:rowOff>
    </xdr:from>
    <xdr:to>
      <xdr:col>76</xdr:col>
      <xdr:colOff>165100</xdr:colOff>
      <xdr:row>97</xdr:row>
      <xdr:rowOff>154088</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68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170615</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458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59827</xdr:rowOff>
    </xdr:from>
    <xdr:to>
      <xdr:col>71</xdr:col>
      <xdr:colOff>177800</xdr:colOff>
      <xdr:row>98</xdr:row>
      <xdr:rowOff>96713</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2814300" y="16861927"/>
          <a:ext cx="889000" cy="36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120630</xdr:rowOff>
    </xdr:from>
    <xdr:to>
      <xdr:col>72</xdr:col>
      <xdr:colOff>38100</xdr:colOff>
      <xdr:row>98</xdr:row>
      <xdr:rowOff>50780</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75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67307</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526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157352</xdr:rowOff>
    </xdr:from>
    <xdr:to>
      <xdr:col>67</xdr:col>
      <xdr:colOff>101600</xdr:colOff>
      <xdr:row>98</xdr:row>
      <xdr:rowOff>87502</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788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104029</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56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54683</xdr:rowOff>
    </xdr:from>
    <xdr:to>
      <xdr:col>85</xdr:col>
      <xdr:colOff>177800</xdr:colOff>
      <xdr:row>98</xdr:row>
      <xdr:rowOff>156283</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856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141060</xdr:rowOff>
    </xdr:from>
    <xdr:ext cx="469744"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771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40171</xdr:rowOff>
    </xdr:from>
    <xdr:to>
      <xdr:col>81</xdr:col>
      <xdr:colOff>101600</xdr:colOff>
      <xdr:row>98</xdr:row>
      <xdr:rowOff>141771</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842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132898</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46428" y="1693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143664</xdr:rowOff>
    </xdr:from>
    <xdr:to>
      <xdr:col>76</xdr:col>
      <xdr:colOff>165100</xdr:colOff>
      <xdr:row>98</xdr:row>
      <xdr:rowOff>73814</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77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64941</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25111" y="16867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9027</xdr:rowOff>
    </xdr:from>
    <xdr:to>
      <xdr:col>72</xdr:col>
      <xdr:colOff>38100</xdr:colOff>
      <xdr:row>98</xdr:row>
      <xdr:rowOff>110627</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81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101754</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68428" y="16903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45913</xdr:rowOff>
    </xdr:from>
    <xdr:to>
      <xdr:col>67</xdr:col>
      <xdr:colOff>101600</xdr:colOff>
      <xdr:row>98</xdr:row>
      <xdr:rowOff>147513</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848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138640</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79428" y="16940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102743</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246243"/>
          <a:ext cx="1269" cy="1484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49420</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021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102743</xdr:rowOff>
    </xdr:from>
    <xdr:to>
      <xdr:col>116</xdr:col>
      <xdr:colOff>152400</xdr:colOff>
      <xdr:row>30</xdr:row>
      <xdr:rowOff>102743</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24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29100</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372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6223</xdr:rowOff>
    </xdr:from>
    <xdr:to>
      <xdr:col>116</xdr:col>
      <xdr:colOff>114300</xdr:colOff>
      <xdr:row>38</xdr:row>
      <xdr:rowOff>107823</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52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4699</xdr:rowOff>
    </xdr:from>
    <xdr:to>
      <xdr:col>112</xdr:col>
      <xdr:colOff>38100</xdr:colOff>
      <xdr:row>38</xdr:row>
      <xdr:rowOff>106299</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51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122826</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295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162560</xdr:rowOff>
    </xdr:from>
    <xdr:to>
      <xdr:col>107</xdr:col>
      <xdr:colOff>101600</xdr:colOff>
      <xdr:row>38</xdr:row>
      <xdr:rowOff>92710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109237</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28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5207</xdr:rowOff>
    </xdr:from>
    <xdr:to>
      <xdr:col>102</xdr:col>
      <xdr:colOff>165100</xdr:colOff>
      <xdr:row>38</xdr:row>
      <xdr:rowOff>106807</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52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123334</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29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44958</xdr:rowOff>
    </xdr:from>
    <xdr:to>
      <xdr:col>98</xdr:col>
      <xdr:colOff>38100</xdr:colOff>
      <xdr:row>38</xdr:row>
      <xdr:rowOff>146558</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56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163085</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7017" y="6335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123317</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524367"/>
          <a:ext cx="1269" cy="1635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69994</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29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123317</xdr:rowOff>
    </xdr:from>
    <xdr:to>
      <xdr:col>116</xdr:col>
      <xdr:colOff>152400</xdr:colOff>
      <xdr:row>49</xdr:row>
      <xdr:rowOff>123317</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524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85369</xdr:rowOff>
    </xdr:from>
    <xdr:to>
      <xdr:col>116</xdr:col>
      <xdr:colOff>63500</xdr:colOff>
      <xdr:row>58</xdr:row>
      <xdr:rowOff>86208</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1323300" y="10029469"/>
          <a:ext cx="838200" cy="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61727</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10005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83300</xdr:rowOff>
    </xdr:from>
    <xdr:to>
      <xdr:col>116</xdr:col>
      <xdr:colOff>114300</xdr:colOff>
      <xdr:row>59</xdr:row>
      <xdr:rowOff>13450</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1002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36906</xdr:rowOff>
    </xdr:from>
    <xdr:to>
      <xdr:col>111</xdr:col>
      <xdr:colOff>177800</xdr:colOff>
      <xdr:row>58</xdr:row>
      <xdr:rowOff>86208</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0434300" y="9981006"/>
          <a:ext cx="889000" cy="49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86081</xdr:rowOff>
    </xdr:from>
    <xdr:to>
      <xdr:col>112</xdr:col>
      <xdr:colOff>38100</xdr:colOff>
      <xdr:row>59</xdr:row>
      <xdr:rowOff>16231</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1003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7358</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10122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36906</xdr:rowOff>
    </xdr:from>
    <xdr:to>
      <xdr:col>107</xdr:col>
      <xdr:colOff>50800</xdr:colOff>
      <xdr:row>58</xdr:row>
      <xdr:rowOff>87541</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9545300" y="9981006"/>
          <a:ext cx="889000" cy="50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78766</xdr:rowOff>
    </xdr:from>
    <xdr:to>
      <xdr:col>107</xdr:col>
      <xdr:colOff>101600</xdr:colOff>
      <xdr:row>59</xdr:row>
      <xdr:rowOff>8916</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43</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10115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87541</xdr:rowOff>
    </xdr:from>
    <xdr:to>
      <xdr:col>102</xdr:col>
      <xdr:colOff>114300</xdr:colOff>
      <xdr:row>58</xdr:row>
      <xdr:rowOff>88570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8656300" y="10031641"/>
          <a:ext cx="8890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59449</xdr:rowOff>
    </xdr:from>
    <xdr:to>
      <xdr:col>102</xdr:col>
      <xdr:colOff>165100</xdr:colOff>
      <xdr:row>58</xdr:row>
      <xdr:rowOff>161049</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152176</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10096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72441</xdr:rowOff>
    </xdr:from>
    <xdr:to>
      <xdr:col>98</xdr:col>
      <xdr:colOff>38100</xdr:colOff>
      <xdr:row>59</xdr:row>
      <xdr:rowOff>2591</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165168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10109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34569</xdr:rowOff>
    </xdr:from>
    <xdr:to>
      <xdr:col>116</xdr:col>
      <xdr:colOff>114300</xdr:colOff>
      <xdr:row>58</xdr:row>
      <xdr:rowOff>136169</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997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57446</xdr:rowOff>
    </xdr:from>
    <xdr:ext cx="469744"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9830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35408</xdr:rowOff>
    </xdr:from>
    <xdr:to>
      <xdr:col>112</xdr:col>
      <xdr:colOff>38100</xdr:colOff>
      <xdr:row>58</xdr:row>
      <xdr:rowOff>137008</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997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153535</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088428" y="975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157556</xdr:rowOff>
    </xdr:from>
    <xdr:to>
      <xdr:col>107</xdr:col>
      <xdr:colOff>101600</xdr:colOff>
      <xdr:row>58</xdr:row>
      <xdr:rowOff>87706</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9930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104233</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199428" y="9705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36741</xdr:rowOff>
    </xdr:from>
    <xdr:to>
      <xdr:col>102</xdr:col>
      <xdr:colOff>165100</xdr:colOff>
      <xdr:row>58</xdr:row>
      <xdr:rowOff>138341</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998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154868</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10428" y="9756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37770</xdr:rowOff>
    </xdr:from>
    <xdr:to>
      <xdr:col>98</xdr:col>
      <xdr:colOff>38100</xdr:colOff>
      <xdr:row>58</xdr:row>
      <xdr:rowOff>139370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998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155897</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21428" y="975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145741</xdr:rowOff>
    </xdr:from>
    <xdr:to>
      <xdr:col>116</xdr:col>
      <xdr:colOff>62864</xdr:colOff>
      <xdr:row>79</xdr:row>
      <xdr:rowOff>124482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147241"/>
          <a:ext cx="1269" cy="1521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128309</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67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124482</xdr:rowOff>
    </xdr:from>
    <xdr:to>
      <xdr:col>116</xdr:col>
      <xdr:colOff>152400</xdr:colOff>
      <xdr:row>79</xdr:row>
      <xdr:rowOff>124482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669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92418</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92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145741</xdr:rowOff>
    </xdr:from>
    <xdr:to>
      <xdr:col>116</xdr:col>
      <xdr:colOff>152400</xdr:colOff>
      <xdr:row>70</xdr:row>
      <xdr:rowOff>145741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147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84216</xdr:rowOff>
    </xdr:from>
    <xdr:to>
      <xdr:col>116</xdr:col>
      <xdr:colOff>63500</xdr:colOff>
      <xdr:row>75</xdr:row>
      <xdr:rowOff>170430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2942966"/>
          <a:ext cx="838200" cy="86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101650</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960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123223</xdr:rowOff>
    </xdr:from>
    <xdr:to>
      <xdr:col>116</xdr:col>
      <xdr:colOff>114300</xdr:colOff>
      <xdr:row>76</xdr:row>
      <xdr:rowOff>53373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98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170430</xdr:rowOff>
    </xdr:from>
    <xdr:to>
      <xdr:col>111</xdr:col>
      <xdr:colOff>177800</xdr:colOff>
      <xdr:row>76</xdr:row>
      <xdr:rowOff>41108</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3029180"/>
          <a:ext cx="889000" cy="42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19927</xdr:rowOff>
    </xdr:from>
    <xdr:to>
      <xdr:col>112</xdr:col>
      <xdr:colOff>38100</xdr:colOff>
      <xdr:row>76</xdr:row>
      <xdr:rowOff>121527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30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112654</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314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34806</xdr:rowOff>
    </xdr:from>
    <xdr:to>
      <xdr:col>107</xdr:col>
      <xdr:colOff>50800</xdr:colOff>
      <xdr:row>76</xdr:row>
      <xdr:rowOff>41108</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9545300" y="13065006"/>
          <a:ext cx="889000" cy="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48699</xdr:rowOff>
    </xdr:from>
    <xdr:to>
      <xdr:col>107</xdr:col>
      <xdr:colOff>101600</xdr:colOff>
      <xdr:row>76</xdr:row>
      <xdr:rowOff>150299</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141426</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317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34806</xdr:rowOff>
    </xdr:from>
    <xdr:to>
      <xdr:col>102</xdr:col>
      <xdr:colOff>114300</xdr:colOff>
      <xdr:row>76</xdr:row>
      <xdr:rowOff>110765</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8656300" y="13065006"/>
          <a:ext cx="889000" cy="75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78319</xdr:rowOff>
    </xdr:from>
    <xdr:to>
      <xdr:col>102</xdr:col>
      <xdr:colOff>165100</xdr:colOff>
      <xdr:row>77</xdr:row>
      <xdr:rowOff>8469</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171046</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320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9544</xdr:rowOff>
    </xdr:from>
    <xdr:to>
      <xdr:col>98</xdr:col>
      <xdr:colOff>38100</xdr:colOff>
      <xdr:row>76</xdr:row>
      <xdr:rowOff>111144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127670</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81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33416</xdr:rowOff>
    </xdr:from>
    <xdr:to>
      <xdr:col>116</xdr:col>
      <xdr:colOff>114300</xdr:colOff>
      <xdr:row>75</xdr:row>
      <xdr:rowOff>135016</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2892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56293</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274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119631</xdr:rowOff>
    </xdr:from>
    <xdr:to>
      <xdr:col>112</xdr:col>
      <xdr:colOff>38100</xdr:colOff>
      <xdr:row>76</xdr:row>
      <xdr:rowOff>49780</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297838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66308</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275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161758</xdr:rowOff>
    </xdr:from>
    <xdr:to>
      <xdr:col>107</xdr:col>
      <xdr:colOff>101600</xdr:colOff>
      <xdr:row>76</xdr:row>
      <xdr:rowOff>91908</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302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108435</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2795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155456</xdr:rowOff>
    </xdr:from>
    <xdr:to>
      <xdr:col>102</xdr:col>
      <xdr:colOff>165100</xdr:colOff>
      <xdr:row>76</xdr:row>
      <xdr:rowOff>85606</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301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102133</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2789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59965</xdr:rowOff>
    </xdr:from>
    <xdr:to>
      <xdr:col>98</xdr:col>
      <xdr:colOff>38100</xdr:colOff>
      <xdr:row>76</xdr:row>
      <xdr:rowOff>161565</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309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152692</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3182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人件費については、住民一人当たり</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64,799</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円となっており、前年度から</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0.8</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し、類似団体平均を下回っています。</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扶助費については、住民一人当たり</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115,294</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円となっており、令和</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年度は他団体と同様に、</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住民税均等割非課税世帯に対し物価高騰対応</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臨時給付金の給付</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を行ったことから</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、前年度に比べ、</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9.3</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しています。</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普通建設事業費については、住民一人当たり</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80,366</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円となっており、新名神高速道路の開通に合わせたまちづくりの進捗に伴い、前年度</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から</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7.0</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増加し</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、類似団体平均を上回っています。</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公債費については、大型事業の元金償還が令和</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年度から始まったことに伴い、前年度に比べ、</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6.1</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％増加しています。　　</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積立金については、令和</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山砂利採取跡地及び周辺公共施設整備</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基金</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への</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積立はなかったため、前年度に比べ</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29.8</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％減少しています。</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新たなまちづくりに向けた整備や老朽化したインフラ設備の改修・改築などにより、今後も増加要因があるため、緊急性や住民ニーズを的確に把握した事業を厳選し、一人当たりコストの上昇の抑制に努め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京都府城陽市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74,031
73,174
32.71
34,059,830
33,604,062
76,495
16,697,372
40,351,778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116.7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39573</xdr:rowOff>
    </xdr:from>
    <xdr:to>
      <xdr:col>24</xdr:col>
      <xdr:colOff>62865</xdr:colOff>
      <xdr:row>38</xdr:row>
      <xdr:rowOff>1168</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354523"/>
          <a:ext cx="1270" cy="1161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4995</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2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1168</xdr:rowOff>
    </xdr:from>
    <xdr:to>
      <xdr:col>24</xdr:col>
      <xdr:colOff>152400</xdr:colOff>
      <xdr:row>38</xdr:row>
      <xdr:rowOff>1168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16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157700</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2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39573</xdr:rowOff>
    </xdr:from>
    <xdr:to>
      <xdr:col>24</xdr:col>
      <xdr:colOff>152400</xdr:colOff>
      <xdr:row>31</xdr:row>
      <xdr:rowOff>39573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35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35001</xdr:rowOff>
    </xdr:from>
    <xdr:to>
      <xdr:col>24</xdr:col>
      <xdr:colOff>63500</xdr:colOff>
      <xdr:row>35</xdr:row>
      <xdr:rowOff>44145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035751"/>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153738</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830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3861</xdr:rowOff>
    </xdr:from>
    <xdr:to>
      <xdr:col>24</xdr:col>
      <xdr:colOff>114300</xdr:colOff>
      <xdr:row>35</xdr:row>
      <xdr:rowOff>105461</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0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35001</xdr:rowOff>
    </xdr:from>
    <xdr:to>
      <xdr:col>19</xdr:col>
      <xdr:colOff>177800</xdr:colOff>
      <xdr:row>35</xdr:row>
      <xdr:rowOff>46431</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035751"/>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29007</xdr:rowOff>
    </xdr:from>
    <xdr:to>
      <xdr:col>20</xdr:col>
      <xdr:colOff>38100</xdr:colOff>
      <xdr:row>35</xdr:row>
      <xdr:rowOff>130607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121734</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22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46431</xdr:rowOff>
    </xdr:from>
    <xdr:to>
      <xdr:col>15</xdr:col>
      <xdr:colOff>50800</xdr:colOff>
      <xdr:row>35</xdr:row>
      <xdr:rowOff>91694</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047181"/>
          <a:ext cx="889000" cy="45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16205</xdr:rowOff>
    </xdr:from>
    <xdr:to>
      <xdr:col>15</xdr:col>
      <xdr:colOff>101600</xdr:colOff>
      <xdr:row>35</xdr:row>
      <xdr:rowOff>117805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108932</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109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85751</xdr:rowOff>
    </xdr:from>
    <xdr:to>
      <xdr:col>10</xdr:col>
      <xdr:colOff>114300</xdr:colOff>
      <xdr:row>35</xdr:row>
      <xdr:rowOff>91694</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086501"/>
          <a:ext cx="8890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36779</xdr:rowOff>
    </xdr:from>
    <xdr:to>
      <xdr:col>10</xdr:col>
      <xdr:colOff>165100</xdr:colOff>
      <xdr:row>35</xdr:row>
      <xdr:rowOff>138379</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154906</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81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27635</xdr:rowOff>
    </xdr:from>
    <xdr:to>
      <xdr:col>6</xdr:col>
      <xdr:colOff>38100</xdr:colOff>
      <xdr:row>35</xdr:row>
      <xdr:rowOff>129235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145762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80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164795</xdr:rowOff>
    </xdr:from>
    <xdr:to>
      <xdr:col>24</xdr:col>
      <xdr:colOff>114300</xdr:colOff>
      <xdr:row>35</xdr:row>
      <xdr:rowOff>94945</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99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16222</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845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155651</xdr:rowOff>
    </xdr:from>
    <xdr:to>
      <xdr:col>20</xdr:col>
      <xdr:colOff>38100</xdr:colOff>
      <xdr:row>35</xdr:row>
      <xdr:rowOff>85801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984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102328</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760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167081</xdr:rowOff>
    </xdr:from>
    <xdr:to>
      <xdr:col>15</xdr:col>
      <xdr:colOff>101600</xdr:colOff>
      <xdr:row>35</xdr:row>
      <xdr:rowOff>97231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996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113758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771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40894</xdr:rowOff>
    </xdr:from>
    <xdr:to>
      <xdr:col>10</xdr:col>
      <xdr:colOff>165100</xdr:colOff>
      <xdr:row>35</xdr:row>
      <xdr:rowOff>142494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04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133621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134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34951</xdr:rowOff>
    </xdr:from>
    <xdr:to>
      <xdr:col>6</xdr:col>
      <xdr:colOff>38100</xdr:colOff>
      <xdr:row>35</xdr:row>
      <xdr:rowOff>136551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03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127678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128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6014</xdr:rowOff>
    </xdr:from>
    <xdr:to>
      <xdr:col>24</xdr:col>
      <xdr:colOff>62865</xdr:colOff>
      <xdr:row>57</xdr:row>
      <xdr:rowOff>133299</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578514"/>
          <a:ext cx="1270" cy="1327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137126</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0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133299</xdr:rowOff>
    </xdr:from>
    <xdr:to>
      <xdr:col>24</xdr:col>
      <xdr:colOff>152400</xdr:colOff>
      <xdr:row>57</xdr:row>
      <xdr:rowOff>133299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05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124141</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53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207,544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6014</xdr:rowOff>
    </xdr:from>
    <xdr:to>
      <xdr:col>24</xdr:col>
      <xdr:colOff>152400</xdr:colOff>
      <xdr:row>50</xdr:row>
      <xdr:rowOff>6014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57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75204</xdr:rowOff>
    </xdr:from>
    <xdr:to>
      <xdr:col>24</xdr:col>
      <xdr:colOff>63500</xdr:colOff>
      <xdr:row>56</xdr:row>
      <xdr:rowOff>171315</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676404"/>
          <a:ext cx="838200" cy="96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47145</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76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24268</xdr:rowOff>
    </xdr:from>
    <xdr:to>
      <xdr:col>24</xdr:col>
      <xdr:colOff>114300</xdr:colOff>
      <xdr:row>56</xdr:row>
      <xdr:rowOff>125868</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25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35954</xdr:rowOff>
    </xdr:from>
    <xdr:to>
      <xdr:col>19</xdr:col>
      <xdr:colOff>177800</xdr:colOff>
      <xdr:row>56</xdr:row>
      <xdr:rowOff>75204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637154"/>
          <a:ext cx="889000" cy="39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170640</xdr:rowOff>
    </xdr:from>
    <xdr:to>
      <xdr:col>20</xdr:col>
      <xdr:colOff>38100</xdr:colOff>
      <xdr:row>56</xdr:row>
      <xdr:rowOff>100790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6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117317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37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26269</xdr:rowOff>
    </xdr:from>
    <xdr:to>
      <xdr:col>15</xdr:col>
      <xdr:colOff>50800</xdr:colOff>
      <xdr:row>56</xdr:row>
      <xdr:rowOff>35954</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8941669"/>
          <a:ext cx="889000" cy="695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165550</xdr:rowOff>
    </xdr:from>
    <xdr:to>
      <xdr:col>15</xdr:col>
      <xdr:colOff>101600</xdr:colOff>
      <xdr:row>56</xdr:row>
      <xdr:rowOff>95700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5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86827</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68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26269</xdr:rowOff>
    </xdr:from>
    <xdr:to>
      <xdr:col>10</xdr:col>
      <xdr:colOff>114300</xdr:colOff>
      <xdr:row>56</xdr:row>
      <xdr:rowOff>150574</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8941669"/>
          <a:ext cx="889000" cy="810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51</xdr:row>
      <xdr:rowOff>170998</xdr:rowOff>
    </xdr:from>
    <xdr:to>
      <xdr:col>10</xdr:col>
      <xdr:colOff>165100</xdr:colOff>
      <xdr:row>52</xdr:row>
      <xdr:rowOff>101148</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8914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92275</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007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120683</xdr:rowOff>
    </xdr:from>
    <xdr:to>
      <xdr:col>6</xdr:col>
      <xdr:colOff>38100</xdr:colOff>
      <xdr:row>57</xdr:row>
      <xdr:rowOff>50833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41960</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81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120515</xdr:rowOff>
    </xdr:from>
    <xdr:to>
      <xdr:col>24</xdr:col>
      <xdr:colOff>114300</xdr:colOff>
      <xdr:row>57</xdr:row>
      <xdr:rowOff>50665</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72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98942</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700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24404</xdr:rowOff>
    </xdr:from>
    <xdr:to>
      <xdr:col>20</xdr:col>
      <xdr:colOff>38100</xdr:colOff>
      <xdr:row>56</xdr:row>
      <xdr:rowOff>126004</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62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117131</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71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156604</xdr:rowOff>
    </xdr:from>
    <xdr:to>
      <xdr:col>15</xdr:col>
      <xdr:colOff>101600</xdr:colOff>
      <xdr:row>56</xdr:row>
      <xdr:rowOff>86754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58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103281</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36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146919</xdr:rowOff>
    </xdr:from>
    <xdr:to>
      <xdr:col>10</xdr:col>
      <xdr:colOff>165100</xdr:colOff>
      <xdr:row>52</xdr:row>
      <xdr:rowOff>77069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8890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93596</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8666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99774</xdr:rowOff>
    </xdr:from>
    <xdr:to>
      <xdr:col>6</xdr:col>
      <xdr:colOff>38100</xdr:colOff>
      <xdr:row>57</xdr:row>
      <xdr:rowOff>29924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0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46451</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476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140243</xdr:rowOff>
    </xdr:from>
    <xdr:to>
      <xdr:col>24</xdr:col>
      <xdr:colOff>62865</xdr:colOff>
      <xdr:row>78</xdr:row>
      <xdr:rowOff>148529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41743"/>
          <a:ext cx="1270" cy="1379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152356</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25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148529</xdr:rowOff>
    </xdr:from>
    <xdr:to>
      <xdr:col>24</xdr:col>
      <xdr:colOff>152400</xdr:colOff>
      <xdr:row>78</xdr:row>
      <xdr:rowOff>148529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21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86920</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1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281,943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140243</xdr:rowOff>
    </xdr:from>
    <xdr:to>
      <xdr:col>24</xdr:col>
      <xdr:colOff>152400</xdr:colOff>
      <xdr:row>70</xdr:row>
      <xdr:rowOff>140243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41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75512</xdr:rowOff>
    </xdr:from>
    <xdr:to>
      <xdr:col>24</xdr:col>
      <xdr:colOff>63500</xdr:colOff>
      <xdr:row>77</xdr:row>
      <xdr:rowOff>12809</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105712"/>
          <a:ext cx="838200" cy="108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134761</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220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111884</xdr:rowOff>
    </xdr:from>
    <xdr:to>
      <xdr:col>24</xdr:col>
      <xdr:colOff>114300</xdr:colOff>
      <xdr:row>76</xdr:row>
      <xdr:rowOff>42035</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706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66644</xdr:rowOff>
    </xdr:from>
    <xdr:to>
      <xdr:col>19</xdr:col>
      <xdr:colOff>177800</xdr:colOff>
      <xdr:row>77</xdr:row>
      <xdr:rowOff>12809</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096844"/>
          <a:ext cx="889000" cy="117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37636</xdr:rowOff>
    </xdr:from>
    <xdr:to>
      <xdr:col>20</xdr:col>
      <xdr:colOff>38100</xdr:colOff>
      <xdr:row>76</xdr:row>
      <xdr:rowOff>139236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6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155763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843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66644</xdr:rowOff>
    </xdr:from>
    <xdr:to>
      <xdr:col>15</xdr:col>
      <xdr:colOff>50800</xdr:colOff>
      <xdr:row>78</xdr:row>
      <xdr:rowOff>2102</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096844"/>
          <a:ext cx="889000" cy="278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128753</xdr:rowOff>
    </xdr:from>
    <xdr:to>
      <xdr:col>15</xdr:col>
      <xdr:colOff>101600</xdr:colOff>
      <xdr:row>76</xdr:row>
      <xdr:rowOff>58902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8750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75430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762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2102</xdr:rowOff>
    </xdr:from>
    <xdr:to>
      <xdr:col>10</xdr:col>
      <xdr:colOff>114300</xdr:colOff>
      <xdr:row>78</xdr:row>
      <xdr:rowOff>73416</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375202"/>
          <a:ext cx="889000" cy="71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45952</xdr:rowOff>
    </xdr:from>
    <xdr:to>
      <xdr:col>10</xdr:col>
      <xdr:colOff>165100</xdr:colOff>
      <xdr:row>77</xdr:row>
      <xdr:rowOff>147552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164079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022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117332</xdr:rowOff>
    </xdr:from>
    <xdr:to>
      <xdr:col>6</xdr:col>
      <xdr:colOff>38100</xdr:colOff>
      <xdr:row>78</xdr:row>
      <xdr:rowOff>47482</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1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64009</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09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24712</xdr:rowOff>
    </xdr:from>
    <xdr:to>
      <xdr:col>24</xdr:col>
      <xdr:colOff>114300</xdr:colOff>
      <xdr:row>76</xdr:row>
      <xdr:rowOff>126312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054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3139</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033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133459</xdr:rowOff>
    </xdr:from>
    <xdr:to>
      <xdr:col>20</xdr:col>
      <xdr:colOff>38100</xdr:colOff>
      <xdr:row>77</xdr:row>
      <xdr:rowOff>63609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16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54736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256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15844</xdr:rowOff>
    </xdr:from>
    <xdr:to>
      <xdr:col>15</xdr:col>
      <xdr:colOff>101600</xdr:colOff>
      <xdr:row>76</xdr:row>
      <xdr:rowOff>117444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046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108571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138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122752</xdr:rowOff>
    </xdr:from>
    <xdr:to>
      <xdr:col>10</xdr:col>
      <xdr:colOff>165100</xdr:colOff>
      <xdr:row>78</xdr:row>
      <xdr:rowOff>52902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324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44029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417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22616</xdr:rowOff>
    </xdr:from>
    <xdr:to>
      <xdr:col>6</xdr:col>
      <xdr:colOff>38100</xdr:colOff>
      <xdr:row>78</xdr:row>
      <xdr:rowOff>124216</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39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115343</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488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163570</xdr:rowOff>
    </xdr:from>
    <xdr:to>
      <xdr:col>24</xdr:col>
      <xdr:colOff>62865</xdr:colOff>
      <xdr:row>98</xdr:row>
      <xdr:rowOff>91208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594070"/>
          <a:ext cx="1270" cy="1299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95035</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689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91208</xdr:rowOff>
    </xdr:from>
    <xdr:to>
      <xdr:col>24</xdr:col>
      <xdr:colOff>152400</xdr:colOff>
      <xdr:row>98</xdr:row>
      <xdr:rowOff>91208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689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110247</xdr:rowOff>
    </xdr:from>
    <xdr:ext cx="599010"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369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159,494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163570</xdr:rowOff>
    </xdr:from>
    <xdr:to>
      <xdr:col>24</xdr:col>
      <xdr:colOff>152400</xdr:colOff>
      <xdr:row>90</xdr:row>
      <xdr:rowOff>163570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59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24524</xdr:rowOff>
    </xdr:from>
    <xdr:to>
      <xdr:col>24</xdr:col>
      <xdr:colOff>63500</xdr:colOff>
      <xdr:row>98</xdr:row>
      <xdr:rowOff>36534</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3797300" y="16826624"/>
          <a:ext cx="838200" cy="1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44197</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6503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21320</xdr:rowOff>
    </xdr:from>
    <xdr:to>
      <xdr:col>24</xdr:col>
      <xdr:colOff>114300</xdr:colOff>
      <xdr:row>97</xdr:row>
      <xdr:rowOff>122920</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665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24524</xdr:rowOff>
    </xdr:from>
    <xdr:to>
      <xdr:col>19</xdr:col>
      <xdr:colOff>177800</xdr:colOff>
      <xdr:row>98</xdr:row>
      <xdr:rowOff>35420</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908300" y="16826624"/>
          <a:ext cx="889000" cy="1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4451</xdr:rowOff>
    </xdr:from>
    <xdr:to>
      <xdr:col>20</xdr:col>
      <xdr:colOff>38100</xdr:colOff>
      <xdr:row>97</xdr:row>
      <xdr:rowOff>106051</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663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122578</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641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35420</xdr:rowOff>
    </xdr:from>
    <xdr:to>
      <xdr:col>15</xdr:col>
      <xdr:colOff>50800</xdr:colOff>
      <xdr:row>98</xdr:row>
      <xdr:rowOff>110886</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2019300" y="16837520"/>
          <a:ext cx="889000" cy="75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17701</xdr:rowOff>
    </xdr:from>
    <xdr:to>
      <xdr:col>15</xdr:col>
      <xdr:colOff>101600</xdr:colOff>
      <xdr:row>97</xdr:row>
      <xdr:rowOff>119301</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64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135828</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423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110886</xdr:rowOff>
    </xdr:from>
    <xdr:to>
      <xdr:col>10</xdr:col>
      <xdr:colOff>114300</xdr:colOff>
      <xdr:row>98</xdr:row>
      <xdr:rowOff>121565</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flipV="1">
          <a:off x="1130300" y="16912986"/>
          <a:ext cx="889000" cy="10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92357</xdr:rowOff>
    </xdr:from>
    <xdr:to>
      <xdr:col>10</xdr:col>
      <xdr:colOff>165100</xdr:colOff>
      <xdr:row>98</xdr:row>
      <xdr:rowOff>22507</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723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39034</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498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122904</xdr:rowOff>
    </xdr:from>
    <xdr:to>
      <xdr:col>6</xdr:col>
      <xdr:colOff>38100</xdr:colOff>
      <xdr:row>98</xdr:row>
      <xdr:rowOff>53054</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753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69581</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528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157184</xdr:rowOff>
    </xdr:from>
    <xdr:to>
      <xdr:col>24</xdr:col>
      <xdr:colOff>114300</xdr:colOff>
      <xdr:row>98</xdr:row>
      <xdr:rowOff>87334</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678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72111</xdr:rowOff>
    </xdr:from>
    <xdr:ext cx="534377"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6702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145174</xdr:rowOff>
    </xdr:from>
    <xdr:to>
      <xdr:col>20</xdr:col>
      <xdr:colOff>38100</xdr:colOff>
      <xdr:row>98</xdr:row>
      <xdr:rowOff>75324</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677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66451</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530111" y="16868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156070</xdr:rowOff>
    </xdr:from>
    <xdr:to>
      <xdr:col>15</xdr:col>
      <xdr:colOff>101600</xdr:colOff>
      <xdr:row>98</xdr:row>
      <xdr:rowOff>86220</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678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77347</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1111" y="1687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60086</xdr:rowOff>
    </xdr:from>
    <xdr:to>
      <xdr:col>10</xdr:col>
      <xdr:colOff>165100</xdr:colOff>
      <xdr:row>98</xdr:row>
      <xdr:rowOff>161686</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686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152813</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2111" y="1695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70765</xdr:rowOff>
    </xdr:from>
    <xdr:to>
      <xdr:col>6</xdr:col>
      <xdr:colOff>38100</xdr:colOff>
      <xdr:row>99</xdr:row>
      <xdr:rowOff>915</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687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163492</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3111" y="1696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a:extLst>
            <a:ext uri="{FF2B5EF4-FFF2-40B4-BE49-F238E27FC236}">
              <a16:creationId xmlns:a16="http://schemas.microsoft.com/office/drawing/2014/main" id="{00000000-0008-0000-07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28992</xdr:rowOff>
    </xdr:from>
    <xdr:to>
      <xdr:col>54</xdr:col>
      <xdr:colOff>189865</xdr:colOff>
      <xdr:row>39</xdr:row>
      <xdr:rowOff>98878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10475595" y="5343942"/>
          <a:ext cx="1270" cy="1441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4" name="労働費最小値テキスト">
          <a:extLst>
            <a:ext uri="{FF2B5EF4-FFF2-40B4-BE49-F238E27FC236}">
              <a16:creationId xmlns:a16="http://schemas.microsoft.com/office/drawing/2014/main" id="{00000000-0008-0000-0700-000026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147119</xdr:rowOff>
    </xdr:from>
    <xdr:ext cx="469744" cy="259045"/>
    <xdr:sp macro="" textlink="">
      <xdr:nvSpPr>
        <xdr:cNvPr id="296" name="労働費最大値テキスト">
          <a:extLst>
            <a:ext uri="{FF2B5EF4-FFF2-40B4-BE49-F238E27FC236}">
              <a16:creationId xmlns:a16="http://schemas.microsoft.com/office/drawing/2014/main" id="{00000000-0008-0000-0700-000028010000}"/>
            </a:ext>
          </a:extLst>
        </xdr:cNvPr>
        <xdr:cNvSpPr txBox="1"/>
      </xdr:nvSpPr>
      <xdr:spPr>
        <a:xfrm>
          <a:off x="10528300" y="5119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28992</xdr:rowOff>
    </xdr:from>
    <xdr:to>
      <xdr:col>55</xdr:col>
      <xdr:colOff>88900</xdr:colOff>
      <xdr:row>31</xdr:row>
      <xdr:rowOff>28992</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10388600" y="534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119452</xdr:rowOff>
    </xdr:from>
    <xdr:to>
      <xdr:col>55</xdr:col>
      <xdr:colOff>0</xdr:colOff>
      <xdr:row>38</xdr:row>
      <xdr:rowOff>138720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9639300" y="6634552"/>
          <a:ext cx="838200" cy="19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52667</xdr:rowOff>
    </xdr:from>
    <xdr:ext cx="378565" cy="259045"/>
    <xdr:sp macro="" textlink="">
      <xdr:nvSpPr>
        <xdr:cNvPr id="299" name="労働費平均値テキスト">
          <a:extLst>
            <a:ext uri="{FF2B5EF4-FFF2-40B4-BE49-F238E27FC236}">
              <a16:creationId xmlns:a16="http://schemas.microsoft.com/office/drawing/2014/main" id="{00000000-0008-0000-0700-00002B010000}"/>
            </a:ext>
          </a:extLst>
        </xdr:cNvPr>
        <xdr:cNvSpPr txBox="1"/>
      </xdr:nvSpPr>
      <xdr:spPr>
        <a:xfrm>
          <a:off x="10528300" y="63963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29790</xdr:rowOff>
    </xdr:from>
    <xdr:to>
      <xdr:col>55</xdr:col>
      <xdr:colOff>50800</xdr:colOff>
      <xdr:row>38</xdr:row>
      <xdr:rowOff>131390</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10426700" y="654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134801</xdr:rowOff>
    </xdr:from>
    <xdr:to>
      <xdr:col>50</xdr:col>
      <xdr:colOff>114300</xdr:colOff>
      <xdr:row>38</xdr:row>
      <xdr:rowOff>138720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8750300" y="6649901"/>
          <a:ext cx="8890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32730</xdr:rowOff>
    </xdr:from>
    <xdr:to>
      <xdr:col>50</xdr:col>
      <xdr:colOff>165100</xdr:colOff>
      <xdr:row>38</xdr:row>
      <xdr:rowOff>134330</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9588500" y="654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150857</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50017" y="6323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134801</xdr:rowOff>
    </xdr:from>
    <xdr:to>
      <xdr:col>45</xdr:col>
      <xdr:colOff>177800</xdr:colOff>
      <xdr:row>38</xdr:row>
      <xdr:rowOff>139700</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flipV="1">
          <a:off x="7861300" y="6649901"/>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26851</xdr:rowOff>
    </xdr:from>
    <xdr:to>
      <xdr:col>46</xdr:col>
      <xdr:colOff>38100</xdr:colOff>
      <xdr:row>38</xdr:row>
      <xdr:rowOff>128451</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8699500" y="6541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144978</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61017" y="6317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147538</xdr:rowOff>
    </xdr:to>
    <xdr:cxnSp macro="">
      <xdr:nvCxnSpPr>
        <xdr:cNvPr id="307" name="直線コネクタ 306">
          <a:extLst>
            <a:ext uri="{FF2B5EF4-FFF2-40B4-BE49-F238E27FC236}">
              <a16:creationId xmlns:a16="http://schemas.microsoft.com/office/drawing/2014/main" id="{00000000-0008-0000-0700-000033010000}"/>
            </a:ext>
          </a:extLst>
        </xdr:cNvPr>
        <xdr:cNvCxnSpPr/>
      </xdr:nvCxnSpPr>
      <xdr:spPr>
        <a:xfrm flipV="1">
          <a:off x="6972300" y="6654800"/>
          <a:ext cx="889000" cy="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16401</xdr:rowOff>
    </xdr:from>
    <xdr:to>
      <xdr:col>41</xdr:col>
      <xdr:colOff>101600</xdr:colOff>
      <xdr:row>38</xdr:row>
      <xdr:rowOff>118001</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7810500" y="653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134528</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2017" y="63067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16401</xdr:rowOff>
    </xdr:from>
    <xdr:to>
      <xdr:col>36</xdr:col>
      <xdr:colOff>165100</xdr:colOff>
      <xdr:row>38</xdr:row>
      <xdr:rowOff>118001</xdr:rowOff>
    </xdr:to>
    <xdr:sp macro="" textlink="">
      <xdr:nvSpPr>
        <xdr:cNvPr id="310" name="フローチャート: 判断 309">
          <a:extLst>
            <a:ext uri="{FF2B5EF4-FFF2-40B4-BE49-F238E27FC236}">
              <a16:creationId xmlns:a16="http://schemas.microsoft.com/office/drawing/2014/main" id="{00000000-0008-0000-0700-000036010000}"/>
            </a:ext>
          </a:extLst>
        </xdr:cNvPr>
        <xdr:cNvSpPr/>
      </xdr:nvSpPr>
      <xdr:spPr>
        <a:xfrm>
          <a:off x="6921500" y="653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134528</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3017" y="63067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68652</xdr:rowOff>
    </xdr:from>
    <xdr:to>
      <xdr:col>55</xdr:col>
      <xdr:colOff>50800</xdr:colOff>
      <xdr:row>38</xdr:row>
      <xdr:rowOff>170252</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10426700" y="658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47079</xdr:rowOff>
    </xdr:from>
    <xdr:ext cx="378565" cy="259045"/>
    <xdr:sp macro="" textlink="">
      <xdr:nvSpPr>
        <xdr:cNvPr id="318" name="労働費該当値テキスト">
          <a:extLst>
            <a:ext uri="{FF2B5EF4-FFF2-40B4-BE49-F238E27FC236}">
              <a16:creationId xmlns:a16="http://schemas.microsoft.com/office/drawing/2014/main" id="{00000000-0008-0000-0700-00003E010000}"/>
            </a:ext>
          </a:extLst>
        </xdr:cNvPr>
        <xdr:cNvSpPr txBox="1"/>
      </xdr:nvSpPr>
      <xdr:spPr>
        <a:xfrm>
          <a:off x="10528300" y="65621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87920</xdr:rowOff>
    </xdr:from>
    <xdr:to>
      <xdr:col>50</xdr:col>
      <xdr:colOff>165100</xdr:colOff>
      <xdr:row>39</xdr:row>
      <xdr:rowOff>18070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9588500" y="660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9197</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9450017" y="66957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84001</xdr:rowOff>
    </xdr:from>
    <xdr:to>
      <xdr:col>46</xdr:col>
      <xdr:colOff>38100</xdr:colOff>
      <xdr:row>39</xdr:row>
      <xdr:rowOff>14151</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8699500" y="6599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5278</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8561017" y="6691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10177</xdr:rowOff>
    </xdr:from>
    <xdr:ext cx="378565"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7672017" y="66967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96738</xdr:rowOff>
    </xdr:from>
    <xdr:to>
      <xdr:col>36</xdr:col>
      <xdr:colOff>165100</xdr:colOff>
      <xdr:row>39</xdr:row>
      <xdr:rowOff>26888</xdr:rowOff>
    </xdr:to>
    <xdr:sp macro="" textlink="">
      <xdr:nvSpPr>
        <xdr:cNvPr id="325" name="楕円 324">
          <a:extLst>
            <a:ext uri="{FF2B5EF4-FFF2-40B4-BE49-F238E27FC236}">
              <a16:creationId xmlns:a16="http://schemas.microsoft.com/office/drawing/2014/main" id="{00000000-0008-0000-0700-000045010000}"/>
            </a:ext>
          </a:extLst>
        </xdr:cNvPr>
        <xdr:cNvSpPr/>
      </xdr:nvSpPr>
      <xdr:spPr>
        <a:xfrm>
          <a:off x="6921500" y="6611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18015</xdr:rowOff>
    </xdr:from>
    <xdr:ext cx="378565"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783017" y="6704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a:extLst>
            <a:ext uri="{FF2B5EF4-FFF2-40B4-BE49-F238E27FC236}">
              <a16:creationId xmlns:a16="http://schemas.microsoft.com/office/drawing/2014/main" id="{00000000-0008-0000-07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167627</xdr:rowOff>
    </xdr:from>
    <xdr:to>
      <xdr:col>54</xdr:col>
      <xdr:colOff>189865</xdr:colOff>
      <xdr:row>59</xdr:row>
      <xdr:rowOff>39916</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10475595" y="8740127"/>
          <a:ext cx="1270" cy="1415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43743</xdr:rowOff>
    </xdr:from>
    <xdr:ext cx="378565" cy="259045"/>
    <xdr:sp macro="" textlink="">
      <xdr:nvSpPr>
        <xdr:cNvPr id="351" name="農林水産業費最小値テキスト">
          <a:extLst>
            <a:ext uri="{FF2B5EF4-FFF2-40B4-BE49-F238E27FC236}">
              <a16:creationId xmlns:a16="http://schemas.microsoft.com/office/drawing/2014/main" id="{00000000-0008-0000-0700-00005F010000}"/>
            </a:ext>
          </a:extLst>
        </xdr:cNvPr>
        <xdr:cNvSpPr txBox="1"/>
      </xdr:nvSpPr>
      <xdr:spPr>
        <a:xfrm>
          <a:off x="10528300" y="10159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39916</xdr:rowOff>
    </xdr:from>
    <xdr:to>
      <xdr:col>55</xdr:col>
      <xdr:colOff>88900</xdr:colOff>
      <xdr:row>59</xdr:row>
      <xdr:rowOff>39916</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1015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114304</xdr:rowOff>
    </xdr:from>
    <xdr:ext cx="534377" cy="259045"/>
    <xdr:sp macro="" textlink="">
      <xdr:nvSpPr>
        <xdr:cNvPr id="353" name="農林水産業費最大値テキスト">
          <a:extLst>
            <a:ext uri="{FF2B5EF4-FFF2-40B4-BE49-F238E27FC236}">
              <a16:creationId xmlns:a16="http://schemas.microsoft.com/office/drawing/2014/main" id="{00000000-0008-0000-0700-000061010000}"/>
            </a:ext>
          </a:extLst>
        </xdr:cNvPr>
        <xdr:cNvSpPr txBox="1"/>
      </xdr:nvSpPr>
      <xdr:spPr>
        <a:xfrm>
          <a:off x="10528300" y="851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37,267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167627</xdr:rowOff>
    </xdr:from>
    <xdr:to>
      <xdr:col>55</xdr:col>
      <xdr:colOff>88900</xdr:colOff>
      <xdr:row>50</xdr:row>
      <xdr:rowOff>167627</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10388600" y="8740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141795</xdr:rowOff>
    </xdr:from>
    <xdr:to>
      <xdr:col>55</xdr:col>
      <xdr:colOff>0</xdr:colOff>
      <xdr:row>58</xdr:row>
      <xdr:rowOff>152578</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9639300" y="10085895"/>
          <a:ext cx="838200" cy="10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119130</xdr:rowOff>
    </xdr:from>
    <xdr:ext cx="469744" cy="259045"/>
    <xdr:sp macro="" textlink="">
      <xdr:nvSpPr>
        <xdr:cNvPr id="356" name="農林水産業費平均値テキスト">
          <a:extLst>
            <a:ext uri="{FF2B5EF4-FFF2-40B4-BE49-F238E27FC236}">
              <a16:creationId xmlns:a16="http://schemas.microsoft.com/office/drawing/2014/main" id="{00000000-0008-0000-0700-000064010000}"/>
            </a:ext>
          </a:extLst>
        </xdr:cNvPr>
        <xdr:cNvSpPr txBox="1"/>
      </xdr:nvSpPr>
      <xdr:spPr>
        <a:xfrm>
          <a:off x="10528300" y="97203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96253</xdr:rowOff>
    </xdr:from>
    <xdr:to>
      <xdr:col>55</xdr:col>
      <xdr:colOff>50800</xdr:colOff>
      <xdr:row>58</xdr:row>
      <xdr:rowOff>26403</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10426700" y="986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140157</xdr:rowOff>
    </xdr:from>
    <xdr:to>
      <xdr:col>50</xdr:col>
      <xdr:colOff>114300</xdr:colOff>
      <xdr:row>58</xdr:row>
      <xdr:rowOff>141795</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8750300" y="10084257"/>
          <a:ext cx="889000" cy="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98387</xdr:rowOff>
    </xdr:from>
    <xdr:to>
      <xdr:col>50</xdr:col>
      <xdr:colOff>165100</xdr:colOff>
      <xdr:row>58</xdr:row>
      <xdr:rowOff>28537</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9588500" y="987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45064</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04428" y="964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140157</xdr:rowOff>
    </xdr:from>
    <xdr:to>
      <xdr:col>45</xdr:col>
      <xdr:colOff>177800</xdr:colOff>
      <xdr:row>58</xdr:row>
      <xdr:rowOff>153226</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flipV="1">
          <a:off x="7861300" y="10084257"/>
          <a:ext cx="889000" cy="13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90653</xdr:rowOff>
    </xdr:from>
    <xdr:to>
      <xdr:col>46</xdr:col>
      <xdr:colOff>38100</xdr:colOff>
      <xdr:row>58</xdr:row>
      <xdr:rowOff>20803</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8699500" y="9863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37330</xdr:rowOff>
    </xdr:from>
    <xdr:ext cx="469744"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15428" y="9638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83921</xdr:rowOff>
    </xdr:from>
    <xdr:to>
      <xdr:col>41</xdr:col>
      <xdr:colOff>50800</xdr:colOff>
      <xdr:row>58</xdr:row>
      <xdr:rowOff>153226</xdr:rowOff>
    </xdr:to>
    <xdr:cxnSp macro="">
      <xdr:nvCxnSpPr>
        <xdr:cNvPr id="364" name="直線コネクタ 363">
          <a:extLst>
            <a:ext uri="{FF2B5EF4-FFF2-40B4-BE49-F238E27FC236}">
              <a16:creationId xmlns:a16="http://schemas.microsoft.com/office/drawing/2014/main" id="{00000000-0008-0000-0700-00006C010000}"/>
            </a:ext>
          </a:extLst>
        </xdr:cNvPr>
        <xdr:cNvCxnSpPr/>
      </xdr:nvCxnSpPr>
      <xdr:spPr>
        <a:xfrm>
          <a:off x="6972300" y="10028021"/>
          <a:ext cx="889000" cy="6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111493</xdr:rowOff>
    </xdr:from>
    <xdr:to>
      <xdr:col>41</xdr:col>
      <xdr:colOff>101600</xdr:colOff>
      <xdr:row>58</xdr:row>
      <xdr:rowOff>41643</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7810500" y="9884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58170</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26428" y="9659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104940</xdr:rowOff>
    </xdr:from>
    <xdr:to>
      <xdr:col>36</xdr:col>
      <xdr:colOff>165100</xdr:colOff>
      <xdr:row>58</xdr:row>
      <xdr:rowOff>35090</xdr:rowOff>
    </xdr:to>
    <xdr:sp macro="" textlink="">
      <xdr:nvSpPr>
        <xdr:cNvPr id="367" name="フローチャート: 判断 366">
          <a:extLst>
            <a:ext uri="{FF2B5EF4-FFF2-40B4-BE49-F238E27FC236}">
              <a16:creationId xmlns:a16="http://schemas.microsoft.com/office/drawing/2014/main" id="{00000000-0008-0000-0700-00006F010000}"/>
            </a:ext>
          </a:extLst>
        </xdr:cNvPr>
        <xdr:cNvSpPr/>
      </xdr:nvSpPr>
      <xdr:spPr>
        <a:xfrm>
          <a:off x="6921500" y="987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51617</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37428" y="965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101778</xdr:rowOff>
    </xdr:from>
    <xdr:to>
      <xdr:col>55</xdr:col>
      <xdr:colOff>50800</xdr:colOff>
      <xdr:row>59</xdr:row>
      <xdr:rowOff>31928</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10426700" y="1004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16705</xdr:rowOff>
    </xdr:from>
    <xdr:ext cx="469744" cy="259045"/>
    <xdr:sp macro="" textlink="">
      <xdr:nvSpPr>
        <xdr:cNvPr id="375" name="農林水産業費該当値テキスト">
          <a:extLst>
            <a:ext uri="{FF2B5EF4-FFF2-40B4-BE49-F238E27FC236}">
              <a16:creationId xmlns:a16="http://schemas.microsoft.com/office/drawing/2014/main" id="{00000000-0008-0000-0700-000077010000}"/>
            </a:ext>
          </a:extLst>
        </xdr:cNvPr>
        <xdr:cNvSpPr txBox="1"/>
      </xdr:nvSpPr>
      <xdr:spPr>
        <a:xfrm>
          <a:off x="10528300" y="9960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90995</xdr:rowOff>
    </xdr:from>
    <xdr:to>
      <xdr:col>50</xdr:col>
      <xdr:colOff>165100</xdr:colOff>
      <xdr:row>59</xdr:row>
      <xdr:rowOff>21145</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9588500" y="1003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12272</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9404428" y="10127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89357</xdr:rowOff>
    </xdr:from>
    <xdr:to>
      <xdr:col>46</xdr:col>
      <xdr:colOff>38100</xdr:colOff>
      <xdr:row>59</xdr:row>
      <xdr:rowOff>19507</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8699500" y="1003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10634</xdr:rowOff>
    </xdr:from>
    <xdr:ext cx="469744"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8515428" y="10126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102426</xdr:rowOff>
    </xdr:from>
    <xdr:to>
      <xdr:col>41</xdr:col>
      <xdr:colOff>101600</xdr:colOff>
      <xdr:row>59</xdr:row>
      <xdr:rowOff>32576</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7810500" y="1004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23703</xdr:rowOff>
    </xdr:from>
    <xdr:ext cx="469744"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7626428" y="10139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33121</xdr:rowOff>
    </xdr:from>
    <xdr:to>
      <xdr:col>36</xdr:col>
      <xdr:colOff>165100</xdr:colOff>
      <xdr:row>58</xdr:row>
      <xdr:rowOff>134721</xdr:rowOff>
    </xdr:to>
    <xdr:sp macro="" textlink="">
      <xdr:nvSpPr>
        <xdr:cNvPr id="382" name="楕円 381">
          <a:extLst>
            <a:ext uri="{FF2B5EF4-FFF2-40B4-BE49-F238E27FC236}">
              <a16:creationId xmlns:a16="http://schemas.microsoft.com/office/drawing/2014/main" id="{00000000-0008-0000-0700-00007E010000}"/>
            </a:ext>
          </a:extLst>
        </xdr:cNvPr>
        <xdr:cNvSpPr/>
      </xdr:nvSpPr>
      <xdr:spPr>
        <a:xfrm>
          <a:off x="6921500" y="9977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125848</xdr:rowOff>
    </xdr:from>
    <xdr:ext cx="469744"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737428" y="10069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商工費グラフ枠">
          <a:extLst>
            <a:ext uri="{FF2B5EF4-FFF2-40B4-BE49-F238E27FC236}">
              <a16:creationId xmlns:a16="http://schemas.microsoft.com/office/drawing/2014/main" id="{00000000-0008-0000-0700-00009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68573</xdr:rowOff>
    </xdr:from>
    <xdr:to>
      <xdr:col>54</xdr:col>
      <xdr:colOff>189865</xdr:colOff>
      <xdr:row>79</xdr:row>
      <xdr:rowOff>69324</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10475595" y="12070073"/>
          <a:ext cx="1270" cy="1543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73151</xdr:rowOff>
    </xdr:from>
    <xdr:ext cx="378565" cy="259045"/>
    <xdr:sp macro="" textlink="">
      <xdr:nvSpPr>
        <xdr:cNvPr id="410" name="商工費最小値テキスト">
          <a:extLst>
            <a:ext uri="{FF2B5EF4-FFF2-40B4-BE49-F238E27FC236}">
              <a16:creationId xmlns:a16="http://schemas.microsoft.com/office/drawing/2014/main" id="{00000000-0008-0000-0700-00009A010000}"/>
            </a:ext>
          </a:extLst>
        </xdr:cNvPr>
        <xdr:cNvSpPr txBox="1"/>
      </xdr:nvSpPr>
      <xdr:spPr>
        <a:xfrm>
          <a:off x="10528300" y="13617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69324</xdr:rowOff>
    </xdr:from>
    <xdr:to>
      <xdr:col>55</xdr:col>
      <xdr:colOff>88900</xdr:colOff>
      <xdr:row>79</xdr:row>
      <xdr:rowOff>69324</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10388600" y="13613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15250</xdr:rowOff>
    </xdr:from>
    <xdr:ext cx="534377" cy="259045"/>
    <xdr:sp macro="" textlink="">
      <xdr:nvSpPr>
        <xdr:cNvPr id="412" name="商工費最大値テキスト">
          <a:extLst>
            <a:ext uri="{FF2B5EF4-FFF2-40B4-BE49-F238E27FC236}">
              <a16:creationId xmlns:a16="http://schemas.microsoft.com/office/drawing/2014/main" id="{00000000-0008-0000-0700-00009C010000}"/>
            </a:ext>
          </a:extLst>
        </xdr:cNvPr>
        <xdr:cNvSpPr txBox="1"/>
      </xdr:nvSpPr>
      <xdr:spPr>
        <a:xfrm>
          <a:off x="10528300" y="1184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68573</xdr:rowOff>
    </xdr:from>
    <xdr:to>
      <xdr:col>55</xdr:col>
      <xdr:colOff>88900</xdr:colOff>
      <xdr:row>70</xdr:row>
      <xdr:rowOff>68573</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10388600" y="12070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117559</xdr:rowOff>
    </xdr:from>
    <xdr:to>
      <xdr:col>55</xdr:col>
      <xdr:colOff>0</xdr:colOff>
      <xdr:row>78</xdr:row>
      <xdr:rowOff>76149</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9639300" y="13319209"/>
          <a:ext cx="838200" cy="13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149725</xdr:rowOff>
    </xdr:from>
    <xdr:ext cx="469744" cy="259045"/>
    <xdr:sp macro="" textlink="">
      <xdr:nvSpPr>
        <xdr:cNvPr id="415" name="商工費平均値テキスト">
          <a:extLst>
            <a:ext uri="{FF2B5EF4-FFF2-40B4-BE49-F238E27FC236}">
              <a16:creationId xmlns:a16="http://schemas.microsoft.com/office/drawing/2014/main" id="{00000000-0008-0000-0700-00009F010000}"/>
            </a:ext>
          </a:extLst>
        </xdr:cNvPr>
        <xdr:cNvSpPr txBox="1"/>
      </xdr:nvSpPr>
      <xdr:spPr>
        <a:xfrm>
          <a:off x="10528300" y="131799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126848</xdr:rowOff>
    </xdr:from>
    <xdr:to>
      <xdr:col>55</xdr:col>
      <xdr:colOff>50800</xdr:colOff>
      <xdr:row>78</xdr:row>
      <xdr:rowOff>56998</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10426700" y="1332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117559</xdr:rowOff>
    </xdr:from>
    <xdr:to>
      <xdr:col>50</xdr:col>
      <xdr:colOff>114300</xdr:colOff>
      <xdr:row>77</xdr:row>
      <xdr:rowOff>148451</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8750300" y="13319209"/>
          <a:ext cx="889000" cy="30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65419</xdr:rowOff>
    </xdr:from>
    <xdr:to>
      <xdr:col>50</xdr:col>
      <xdr:colOff>165100</xdr:colOff>
      <xdr:row>77</xdr:row>
      <xdr:rowOff>167019</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9588500" y="13267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12096</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04428" y="13042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96462</xdr:rowOff>
    </xdr:from>
    <xdr:to>
      <xdr:col>45</xdr:col>
      <xdr:colOff>177800</xdr:colOff>
      <xdr:row>77</xdr:row>
      <xdr:rowOff>148451</xdr:rowOff>
    </xdr:to>
    <xdr:cxnSp macro="">
      <xdr:nvCxnSpPr>
        <xdr:cNvPr id="420" name="直線コネクタ 419">
          <a:extLst>
            <a:ext uri="{FF2B5EF4-FFF2-40B4-BE49-F238E27FC236}">
              <a16:creationId xmlns:a16="http://schemas.microsoft.com/office/drawing/2014/main" id="{00000000-0008-0000-0700-0000A4010000}"/>
            </a:ext>
          </a:extLst>
        </xdr:cNvPr>
        <xdr:cNvCxnSpPr/>
      </xdr:nvCxnSpPr>
      <xdr:spPr>
        <a:xfrm>
          <a:off x="7861300" y="13298112"/>
          <a:ext cx="889000" cy="51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66464</xdr:rowOff>
    </xdr:from>
    <xdr:to>
      <xdr:col>46</xdr:col>
      <xdr:colOff>38100</xdr:colOff>
      <xdr:row>77</xdr:row>
      <xdr:rowOff>168064</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8699500" y="1326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13141</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15428" y="1304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96462</xdr:rowOff>
    </xdr:from>
    <xdr:to>
      <xdr:col>41</xdr:col>
      <xdr:colOff>50800</xdr:colOff>
      <xdr:row>78</xdr:row>
      <xdr:rowOff>52015</xdr:rowOff>
    </xdr:to>
    <xdr:cxnSp macro="">
      <xdr:nvCxnSpPr>
        <xdr:cNvPr id="423" name="直線コネクタ 422">
          <a:extLst>
            <a:ext uri="{FF2B5EF4-FFF2-40B4-BE49-F238E27FC236}">
              <a16:creationId xmlns:a16="http://schemas.microsoft.com/office/drawing/2014/main" id="{00000000-0008-0000-0700-0000A7010000}"/>
            </a:ext>
          </a:extLst>
        </xdr:cNvPr>
        <xdr:cNvCxnSpPr/>
      </xdr:nvCxnSpPr>
      <xdr:spPr>
        <a:xfrm flipV="1">
          <a:off x="6972300" y="13298112"/>
          <a:ext cx="889000" cy="127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168126</xdr:rowOff>
    </xdr:from>
    <xdr:to>
      <xdr:col>41</xdr:col>
      <xdr:colOff>101600</xdr:colOff>
      <xdr:row>77</xdr:row>
      <xdr:rowOff>98276</xdr:rowOff>
    </xdr:to>
    <xdr:sp macro="" textlink="">
      <xdr:nvSpPr>
        <xdr:cNvPr id="424" name="フローチャート: 判断 423">
          <a:extLst>
            <a:ext uri="{FF2B5EF4-FFF2-40B4-BE49-F238E27FC236}">
              <a16:creationId xmlns:a16="http://schemas.microsoft.com/office/drawing/2014/main" id="{00000000-0008-0000-0700-0000A8010000}"/>
            </a:ext>
          </a:extLst>
        </xdr:cNvPr>
        <xdr:cNvSpPr/>
      </xdr:nvSpPr>
      <xdr:spPr>
        <a:xfrm>
          <a:off x="7810500" y="13198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114803</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594111" y="1297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161399</xdr:rowOff>
    </xdr:from>
    <xdr:to>
      <xdr:col>36</xdr:col>
      <xdr:colOff>165100</xdr:colOff>
      <xdr:row>78</xdr:row>
      <xdr:rowOff>91549</xdr:rowOff>
    </xdr:to>
    <xdr:sp macro="" textlink="">
      <xdr:nvSpPr>
        <xdr:cNvPr id="426" name="フローチャート: 判断 425">
          <a:extLst>
            <a:ext uri="{FF2B5EF4-FFF2-40B4-BE49-F238E27FC236}">
              <a16:creationId xmlns:a16="http://schemas.microsoft.com/office/drawing/2014/main" id="{00000000-0008-0000-0700-0000AA010000}"/>
            </a:ext>
          </a:extLst>
        </xdr:cNvPr>
        <xdr:cNvSpPr/>
      </xdr:nvSpPr>
      <xdr:spPr>
        <a:xfrm>
          <a:off x="6921500" y="1336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108076</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37428" y="1313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25349</xdr:rowOff>
    </xdr:from>
    <xdr:to>
      <xdr:col>55</xdr:col>
      <xdr:colOff>50800</xdr:colOff>
      <xdr:row>78</xdr:row>
      <xdr:rowOff>126949</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10426700" y="1339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3776</xdr:rowOff>
    </xdr:from>
    <xdr:ext cx="469744" cy="259045"/>
    <xdr:sp macro="" textlink="">
      <xdr:nvSpPr>
        <xdr:cNvPr id="434" name="商工費該当値テキスト">
          <a:extLst>
            <a:ext uri="{FF2B5EF4-FFF2-40B4-BE49-F238E27FC236}">
              <a16:creationId xmlns:a16="http://schemas.microsoft.com/office/drawing/2014/main" id="{00000000-0008-0000-0700-0000B2010000}"/>
            </a:ext>
          </a:extLst>
        </xdr:cNvPr>
        <xdr:cNvSpPr txBox="1"/>
      </xdr:nvSpPr>
      <xdr:spPr>
        <a:xfrm>
          <a:off x="10528300" y="13376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66759</xdr:rowOff>
    </xdr:from>
    <xdr:to>
      <xdr:col>50</xdr:col>
      <xdr:colOff>165100</xdr:colOff>
      <xdr:row>77</xdr:row>
      <xdr:rowOff>168359</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9588500" y="1326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159486</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9404428" y="13361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97651</xdr:rowOff>
    </xdr:from>
    <xdr:to>
      <xdr:col>46</xdr:col>
      <xdr:colOff>38100</xdr:colOff>
      <xdr:row>78</xdr:row>
      <xdr:rowOff>27801</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8699500" y="13299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18928</xdr:rowOff>
    </xdr:from>
    <xdr:ext cx="469744"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8515428" y="13392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45662</xdr:rowOff>
    </xdr:from>
    <xdr:to>
      <xdr:col>41</xdr:col>
      <xdr:colOff>101600</xdr:colOff>
      <xdr:row>77</xdr:row>
      <xdr:rowOff>147262</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7810500" y="1324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138389</xdr:rowOff>
    </xdr:from>
    <xdr:ext cx="534377"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7594111" y="13340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1215</xdr:rowOff>
    </xdr:from>
    <xdr:to>
      <xdr:col>36</xdr:col>
      <xdr:colOff>165100</xdr:colOff>
      <xdr:row>78</xdr:row>
      <xdr:rowOff>102815</xdr:rowOff>
    </xdr:to>
    <xdr:sp macro="" textlink="">
      <xdr:nvSpPr>
        <xdr:cNvPr id="441" name="楕円 440">
          <a:extLst>
            <a:ext uri="{FF2B5EF4-FFF2-40B4-BE49-F238E27FC236}">
              <a16:creationId xmlns:a16="http://schemas.microsoft.com/office/drawing/2014/main" id="{00000000-0008-0000-0700-0000B9010000}"/>
            </a:ext>
          </a:extLst>
        </xdr:cNvPr>
        <xdr:cNvSpPr/>
      </xdr:nvSpPr>
      <xdr:spPr>
        <a:xfrm>
          <a:off x="6921500" y="1337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93942</xdr:rowOff>
    </xdr:from>
    <xdr:ext cx="469744"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737428" y="13467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a:extLst>
            <a:ext uri="{FF2B5EF4-FFF2-40B4-BE49-F238E27FC236}">
              <a16:creationId xmlns:a16="http://schemas.microsoft.com/office/drawing/2014/main" id="{00000000-0008-0000-07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9878</xdr:rowOff>
    </xdr:from>
    <xdr:to>
      <xdr:col>54</xdr:col>
      <xdr:colOff>189865</xdr:colOff>
      <xdr:row>98</xdr:row>
      <xdr:rowOff>162423</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10475595" y="15440378"/>
          <a:ext cx="1270" cy="1524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166250</xdr:rowOff>
    </xdr:from>
    <xdr:ext cx="534377" cy="259045"/>
    <xdr:sp macro="" textlink="">
      <xdr:nvSpPr>
        <xdr:cNvPr id="466" name="土木費最小値テキスト">
          <a:extLst>
            <a:ext uri="{FF2B5EF4-FFF2-40B4-BE49-F238E27FC236}">
              <a16:creationId xmlns:a16="http://schemas.microsoft.com/office/drawing/2014/main" id="{00000000-0008-0000-0700-0000D2010000}"/>
            </a:ext>
          </a:extLst>
        </xdr:cNvPr>
        <xdr:cNvSpPr txBox="1"/>
      </xdr:nvSpPr>
      <xdr:spPr>
        <a:xfrm>
          <a:off x="10528300" y="1696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162423</xdr:rowOff>
    </xdr:from>
    <xdr:to>
      <xdr:col>55</xdr:col>
      <xdr:colOff>88900</xdr:colOff>
      <xdr:row>98</xdr:row>
      <xdr:rowOff>162423</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696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128005</xdr:rowOff>
    </xdr:from>
    <xdr:ext cx="534377" cy="259045"/>
    <xdr:sp macro="" textlink="">
      <xdr:nvSpPr>
        <xdr:cNvPr id="468" name="土木費最大値テキスト">
          <a:extLst>
            <a:ext uri="{FF2B5EF4-FFF2-40B4-BE49-F238E27FC236}">
              <a16:creationId xmlns:a16="http://schemas.microsoft.com/office/drawing/2014/main" id="{00000000-0008-0000-0700-0000D4010000}"/>
            </a:ext>
          </a:extLst>
        </xdr:cNvPr>
        <xdr:cNvSpPr txBox="1"/>
      </xdr:nvSpPr>
      <xdr:spPr>
        <a:xfrm>
          <a:off x="10528300" y="1521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85,679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9878</xdr:rowOff>
    </xdr:from>
    <xdr:to>
      <xdr:col>55</xdr:col>
      <xdr:colOff>88900</xdr:colOff>
      <xdr:row>90</xdr:row>
      <xdr:rowOff>9878</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544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9878</xdr:rowOff>
    </xdr:from>
    <xdr:to>
      <xdr:col>55</xdr:col>
      <xdr:colOff>0</xdr:colOff>
      <xdr:row>91</xdr:row>
      <xdr:rowOff>153462</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9639300" y="15440378"/>
          <a:ext cx="838200" cy="315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107811</xdr:rowOff>
    </xdr:from>
    <xdr:ext cx="534377" cy="259045"/>
    <xdr:sp macro="" textlink="">
      <xdr:nvSpPr>
        <xdr:cNvPr id="471" name="土木費平均値テキスト">
          <a:extLst>
            <a:ext uri="{FF2B5EF4-FFF2-40B4-BE49-F238E27FC236}">
              <a16:creationId xmlns:a16="http://schemas.microsoft.com/office/drawing/2014/main" id="{00000000-0008-0000-0700-0000D7010000}"/>
            </a:ext>
          </a:extLst>
        </xdr:cNvPr>
        <xdr:cNvSpPr txBox="1"/>
      </xdr:nvSpPr>
      <xdr:spPr>
        <a:xfrm>
          <a:off x="10528300" y="163955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129384</xdr:rowOff>
    </xdr:from>
    <xdr:to>
      <xdr:col>55</xdr:col>
      <xdr:colOff>50800</xdr:colOff>
      <xdr:row>96</xdr:row>
      <xdr:rowOff>59534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104267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153462</xdr:rowOff>
    </xdr:from>
    <xdr:to>
      <xdr:col>50</xdr:col>
      <xdr:colOff>114300</xdr:colOff>
      <xdr:row>92</xdr:row>
      <xdr:rowOff>6311</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8750300" y="15755412"/>
          <a:ext cx="889000" cy="24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126116</xdr:rowOff>
    </xdr:from>
    <xdr:to>
      <xdr:col>50</xdr:col>
      <xdr:colOff>165100</xdr:colOff>
      <xdr:row>96</xdr:row>
      <xdr:rowOff>56266</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9588500" y="16413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47393</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50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6311</xdr:rowOff>
    </xdr:from>
    <xdr:to>
      <xdr:col>45</xdr:col>
      <xdr:colOff>177800</xdr:colOff>
      <xdr:row>95</xdr:row>
      <xdr:rowOff>74709</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7861300" y="15779711"/>
          <a:ext cx="889000" cy="58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137615</xdr:rowOff>
    </xdr:from>
    <xdr:to>
      <xdr:col>46</xdr:col>
      <xdr:colOff>38100</xdr:colOff>
      <xdr:row>96</xdr:row>
      <xdr:rowOff>67765</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8699500" y="1642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58892</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51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74709</xdr:rowOff>
    </xdr:from>
    <xdr:to>
      <xdr:col>41</xdr:col>
      <xdr:colOff>50800</xdr:colOff>
      <xdr:row>95</xdr:row>
      <xdr:rowOff>126921</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flipV="1">
          <a:off x="6972300" y="16362459"/>
          <a:ext cx="889000" cy="52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1392</xdr:rowOff>
    </xdr:from>
    <xdr:to>
      <xdr:col>41</xdr:col>
      <xdr:colOff>101600</xdr:colOff>
      <xdr:row>96</xdr:row>
      <xdr:rowOff>102992</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7810500" y="1646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94119</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553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15816</xdr:rowOff>
    </xdr:from>
    <xdr:to>
      <xdr:col>36</xdr:col>
      <xdr:colOff>165100</xdr:colOff>
      <xdr:row>96</xdr:row>
      <xdr:rowOff>117416</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6921500" y="1647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108543</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56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89</xdr:row>
      <xdr:rowOff>130528</xdr:rowOff>
    </xdr:from>
    <xdr:to>
      <xdr:col>55</xdr:col>
      <xdr:colOff>50800</xdr:colOff>
      <xdr:row>90</xdr:row>
      <xdr:rowOff>60678</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10426700" y="15389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89</xdr:row>
      <xdr:rowOff>83555</xdr:rowOff>
    </xdr:from>
    <xdr:ext cx="534377" cy="259045"/>
    <xdr:sp macro="" textlink="">
      <xdr:nvSpPr>
        <xdr:cNvPr id="490" name="土木費該当値テキスト">
          <a:extLst>
            <a:ext uri="{FF2B5EF4-FFF2-40B4-BE49-F238E27FC236}">
              <a16:creationId xmlns:a16="http://schemas.microsoft.com/office/drawing/2014/main" id="{00000000-0008-0000-0700-0000EA010000}"/>
            </a:ext>
          </a:extLst>
        </xdr:cNvPr>
        <xdr:cNvSpPr txBox="1"/>
      </xdr:nvSpPr>
      <xdr:spPr>
        <a:xfrm>
          <a:off x="10528300" y="15342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102662</xdr:rowOff>
    </xdr:from>
    <xdr:to>
      <xdr:col>50</xdr:col>
      <xdr:colOff>165100</xdr:colOff>
      <xdr:row>92</xdr:row>
      <xdr:rowOff>32812</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9588500" y="15704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90</xdr:row>
      <xdr:rowOff>49339</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9372111" y="1547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126961</xdr:rowOff>
    </xdr:from>
    <xdr:to>
      <xdr:col>46</xdr:col>
      <xdr:colOff>38100</xdr:colOff>
      <xdr:row>92</xdr:row>
      <xdr:rowOff>57111</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8699500" y="1572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90</xdr:row>
      <xdr:rowOff>73638</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8483111" y="15504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23909</xdr:rowOff>
    </xdr:from>
    <xdr:to>
      <xdr:col>41</xdr:col>
      <xdr:colOff>101600</xdr:colOff>
      <xdr:row>95</xdr:row>
      <xdr:rowOff>125509</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7810500" y="16311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142036</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7594111" y="16086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76121</xdr:rowOff>
    </xdr:from>
    <xdr:to>
      <xdr:col>36</xdr:col>
      <xdr:colOff>165100</xdr:colOff>
      <xdr:row>96</xdr:row>
      <xdr:rowOff>6271</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6921500" y="1636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22798</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6705111" y="16139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消防費グラフ枠">
          <a:extLst>
            <a:ext uri="{FF2B5EF4-FFF2-40B4-BE49-F238E27FC236}">
              <a16:creationId xmlns:a16="http://schemas.microsoft.com/office/drawing/2014/main" id="{00000000-0008-0000-0700-00000A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168732</xdr:rowOff>
    </xdr:from>
    <xdr:to>
      <xdr:col>85</xdr:col>
      <xdr:colOff>126364</xdr:colOff>
      <xdr:row>39</xdr:row>
      <xdr:rowOff>117487</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6317595" y="5312232"/>
          <a:ext cx="1269" cy="1491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121314</xdr:rowOff>
    </xdr:from>
    <xdr:ext cx="469744" cy="259045"/>
    <xdr:sp macro="" textlink="">
      <xdr:nvSpPr>
        <xdr:cNvPr id="524" name="消防費最小値テキスト">
          <a:extLst>
            <a:ext uri="{FF2B5EF4-FFF2-40B4-BE49-F238E27FC236}">
              <a16:creationId xmlns:a16="http://schemas.microsoft.com/office/drawing/2014/main" id="{00000000-0008-0000-0700-00000C020000}"/>
            </a:ext>
          </a:extLst>
        </xdr:cNvPr>
        <xdr:cNvSpPr txBox="1"/>
      </xdr:nvSpPr>
      <xdr:spPr>
        <a:xfrm>
          <a:off x="16370300" y="680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117487</xdr:rowOff>
    </xdr:from>
    <xdr:to>
      <xdr:col>86</xdr:col>
      <xdr:colOff>25400</xdr:colOff>
      <xdr:row>39</xdr:row>
      <xdr:rowOff>117487</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680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115409</xdr:rowOff>
    </xdr:from>
    <xdr:ext cx="534377" cy="259045"/>
    <xdr:sp macro="" textlink="">
      <xdr:nvSpPr>
        <xdr:cNvPr id="526" name="消防費最大値テキスト">
          <a:extLst>
            <a:ext uri="{FF2B5EF4-FFF2-40B4-BE49-F238E27FC236}">
              <a16:creationId xmlns:a16="http://schemas.microsoft.com/office/drawing/2014/main" id="{00000000-0008-0000-0700-00000E020000}"/>
            </a:ext>
          </a:extLst>
        </xdr:cNvPr>
        <xdr:cNvSpPr txBox="1"/>
      </xdr:nvSpPr>
      <xdr:spPr>
        <a:xfrm>
          <a:off x="16370300" y="508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47,238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168732</xdr:rowOff>
    </xdr:from>
    <xdr:to>
      <xdr:col>86</xdr:col>
      <xdr:colOff>25400</xdr:colOff>
      <xdr:row>30</xdr:row>
      <xdr:rowOff>168732</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6230600" y="5312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79997</xdr:rowOff>
    </xdr:from>
    <xdr:to>
      <xdr:col>85</xdr:col>
      <xdr:colOff>127000</xdr:colOff>
      <xdr:row>38</xdr:row>
      <xdr:rowOff>124879</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5481300" y="6595097"/>
          <a:ext cx="838200" cy="44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132351</xdr:rowOff>
    </xdr:from>
    <xdr:ext cx="534377" cy="259045"/>
    <xdr:sp macro="" textlink="">
      <xdr:nvSpPr>
        <xdr:cNvPr id="529" name="消防費平均値テキスト">
          <a:extLst>
            <a:ext uri="{FF2B5EF4-FFF2-40B4-BE49-F238E27FC236}">
              <a16:creationId xmlns:a16="http://schemas.microsoft.com/office/drawing/2014/main" id="{00000000-0008-0000-0700-000011020000}"/>
            </a:ext>
          </a:extLst>
        </xdr:cNvPr>
        <xdr:cNvSpPr txBox="1"/>
      </xdr:nvSpPr>
      <xdr:spPr>
        <a:xfrm>
          <a:off x="16370300" y="6304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109474</xdr:rowOff>
    </xdr:from>
    <xdr:to>
      <xdr:col>85</xdr:col>
      <xdr:colOff>177800</xdr:colOff>
      <xdr:row>38</xdr:row>
      <xdr:rowOff>39624</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6268700" y="645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124879</xdr:rowOff>
    </xdr:from>
    <xdr:to>
      <xdr:col>81</xdr:col>
      <xdr:colOff>50800</xdr:colOff>
      <xdr:row>38</xdr:row>
      <xdr:rowOff>156159</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4592300" y="6639979"/>
          <a:ext cx="889000" cy="3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143878</xdr:rowOff>
    </xdr:from>
    <xdr:to>
      <xdr:col>81</xdr:col>
      <xdr:colOff>101600</xdr:colOff>
      <xdr:row>38</xdr:row>
      <xdr:rowOff>74028</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5430500" y="648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90555</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6262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154483</xdr:rowOff>
    </xdr:from>
    <xdr:to>
      <xdr:col>76</xdr:col>
      <xdr:colOff>114300</xdr:colOff>
      <xdr:row>38</xdr:row>
      <xdr:rowOff>156159</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a:off x="13703300" y="6498133"/>
          <a:ext cx="889000" cy="173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151041</xdr:rowOff>
    </xdr:from>
    <xdr:to>
      <xdr:col>76</xdr:col>
      <xdr:colOff>165100</xdr:colOff>
      <xdr:row>38</xdr:row>
      <xdr:rowOff>81191</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4541500" y="6494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97718</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26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53708</xdr:rowOff>
    </xdr:from>
    <xdr:to>
      <xdr:col>71</xdr:col>
      <xdr:colOff>177800</xdr:colOff>
      <xdr:row>37</xdr:row>
      <xdr:rowOff>154483</xdr:rowOff>
    </xdr:to>
    <xdr:cxnSp macro="">
      <xdr:nvCxnSpPr>
        <xdr:cNvPr id="537" name="直線コネクタ 536">
          <a:extLst>
            <a:ext uri="{FF2B5EF4-FFF2-40B4-BE49-F238E27FC236}">
              <a16:creationId xmlns:a16="http://schemas.microsoft.com/office/drawing/2014/main" id="{00000000-0008-0000-0700-000019020000}"/>
            </a:ext>
          </a:extLst>
        </xdr:cNvPr>
        <xdr:cNvCxnSpPr/>
      </xdr:nvCxnSpPr>
      <xdr:spPr>
        <a:xfrm>
          <a:off x="12814300" y="5883008"/>
          <a:ext cx="889000" cy="615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132982</xdr:rowOff>
    </xdr:from>
    <xdr:to>
      <xdr:col>72</xdr:col>
      <xdr:colOff>38100</xdr:colOff>
      <xdr:row>38</xdr:row>
      <xdr:rowOff>63132</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3652500" y="647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54259</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56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149517</xdr:rowOff>
    </xdr:from>
    <xdr:to>
      <xdr:col>67</xdr:col>
      <xdr:colOff>101600</xdr:colOff>
      <xdr:row>38</xdr:row>
      <xdr:rowOff>79667</xdr:rowOff>
    </xdr:to>
    <xdr:sp macro="" textlink="">
      <xdr:nvSpPr>
        <xdr:cNvPr id="540" name="フローチャート: 判断 539">
          <a:extLst>
            <a:ext uri="{FF2B5EF4-FFF2-40B4-BE49-F238E27FC236}">
              <a16:creationId xmlns:a16="http://schemas.microsoft.com/office/drawing/2014/main" id="{00000000-0008-0000-0700-00001C020000}"/>
            </a:ext>
          </a:extLst>
        </xdr:cNvPr>
        <xdr:cNvSpPr/>
      </xdr:nvSpPr>
      <xdr:spPr>
        <a:xfrm>
          <a:off x="12763500" y="649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70794</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58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29197</xdr:rowOff>
    </xdr:from>
    <xdr:to>
      <xdr:col>85</xdr:col>
      <xdr:colOff>177800</xdr:colOff>
      <xdr:row>38</xdr:row>
      <xdr:rowOff>130797</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6268700" y="6544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7624</xdr:rowOff>
    </xdr:from>
    <xdr:ext cx="534377" cy="259045"/>
    <xdr:sp macro="" textlink="">
      <xdr:nvSpPr>
        <xdr:cNvPr id="548" name="消防費該当値テキスト">
          <a:extLst>
            <a:ext uri="{FF2B5EF4-FFF2-40B4-BE49-F238E27FC236}">
              <a16:creationId xmlns:a16="http://schemas.microsoft.com/office/drawing/2014/main" id="{00000000-0008-0000-0700-000024020000}"/>
            </a:ext>
          </a:extLst>
        </xdr:cNvPr>
        <xdr:cNvSpPr txBox="1"/>
      </xdr:nvSpPr>
      <xdr:spPr>
        <a:xfrm>
          <a:off x="16370300" y="6522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74079</xdr:rowOff>
    </xdr:from>
    <xdr:to>
      <xdr:col>81</xdr:col>
      <xdr:colOff>101600</xdr:colOff>
      <xdr:row>39</xdr:row>
      <xdr:rowOff>4229</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5430500" y="6589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166806</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5214111" y="6681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105359</xdr:rowOff>
    </xdr:from>
    <xdr:to>
      <xdr:col>76</xdr:col>
      <xdr:colOff>165100</xdr:colOff>
      <xdr:row>39</xdr:row>
      <xdr:rowOff>35509</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4541500" y="6620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26636</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4325111" y="671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103683</xdr:rowOff>
    </xdr:from>
    <xdr:to>
      <xdr:col>72</xdr:col>
      <xdr:colOff>38100</xdr:colOff>
      <xdr:row>38</xdr:row>
      <xdr:rowOff>33833</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3652500" y="6447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50360</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3436111" y="6222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2908</xdr:rowOff>
    </xdr:from>
    <xdr:to>
      <xdr:col>67</xdr:col>
      <xdr:colOff>101600</xdr:colOff>
      <xdr:row>34</xdr:row>
      <xdr:rowOff>104508</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2763500" y="5832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121035</xdr:rowOff>
    </xdr:from>
    <xdr:ext cx="534377"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547111" y="5607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2" name="教育費グラフ枠">
          <a:extLst>
            <a:ext uri="{FF2B5EF4-FFF2-40B4-BE49-F238E27FC236}">
              <a16:creationId xmlns:a16="http://schemas.microsoft.com/office/drawing/2014/main" id="{00000000-0008-0000-0700-00004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31915</xdr:rowOff>
    </xdr:from>
    <xdr:to>
      <xdr:col>85</xdr:col>
      <xdr:colOff>126364</xdr:colOff>
      <xdr:row>58</xdr:row>
      <xdr:rowOff>127568</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6317595" y="8604415"/>
          <a:ext cx="1269" cy="146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131395</xdr:rowOff>
    </xdr:from>
    <xdr:ext cx="534377" cy="259045"/>
    <xdr:sp macro="" textlink="">
      <xdr:nvSpPr>
        <xdr:cNvPr id="584" name="教育費最小値テキスト">
          <a:extLst>
            <a:ext uri="{FF2B5EF4-FFF2-40B4-BE49-F238E27FC236}">
              <a16:creationId xmlns:a16="http://schemas.microsoft.com/office/drawing/2014/main" id="{00000000-0008-0000-0700-000048020000}"/>
            </a:ext>
          </a:extLst>
        </xdr:cNvPr>
        <xdr:cNvSpPr txBox="1"/>
      </xdr:nvSpPr>
      <xdr:spPr>
        <a:xfrm>
          <a:off x="16370300" y="1007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127568</xdr:rowOff>
    </xdr:from>
    <xdr:to>
      <xdr:col>86</xdr:col>
      <xdr:colOff>25400</xdr:colOff>
      <xdr:row>58</xdr:row>
      <xdr:rowOff>127568</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6230600" y="10071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150042</xdr:rowOff>
    </xdr:from>
    <xdr:ext cx="599010" cy="259045"/>
    <xdr:sp macro="" textlink="">
      <xdr:nvSpPr>
        <xdr:cNvPr id="586" name="教育費最大値テキスト">
          <a:extLst>
            <a:ext uri="{FF2B5EF4-FFF2-40B4-BE49-F238E27FC236}">
              <a16:creationId xmlns:a16="http://schemas.microsoft.com/office/drawing/2014/main" id="{00000000-0008-0000-0700-00004A020000}"/>
            </a:ext>
          </a:extLst>
        </xdr:cNvPr>
        <xdr:cNvSpPr txBox="1"/>
      </xdr:nvSpPr>
      <xdr:spPr>
        <a:xfrm>
          <a:off x="16370300" y="837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118,601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31915</xdr:rowOff>
    </xdr:from>
    <xdr:to>
      <xdr:col>86</xdr:col>
      <xdr:colOff>25400</xdr:colOff>
      <xdr:row>50</xdr:row>
      <xdr:rowOff>31915</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6230600" y="860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116105</xdr:rowOff>
    </xdr:from>
    <xdr:to>
      <xdr:col>85</xdr:col>
      <xdr:colOff>127000</xdr:colOff>
      <xdr:row>57</xdr:row>
      <xdr:rowOff>121526</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5481300" y="9888755"/>
          <a:ext cx="838200" cy="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64555</xdr:rowOff>
    </xdr:from>
    <xdr:ext cx="534377" cy="259045"/>
    <xdr:sp macro="" textlink="">
      <xdr:nvSpPr>
        <xdr:cNvPr id="589" name="教育費平均値テキスト">
          <a:extLst>
            <a:ext uri="{FF2B5EF4-FFF2-40B4-BE49-F238E27FC236}">
              <a16:creationId xmlns:a16="http://schemas.microsoft.com/office/drawing/2014/main" id="{00000000-0008-0000-0700-00004D020000}"/>
            </a:ext>
          </a:extLst>
        </xdr:cNvPr>
        <xdr:cNvSpPr txBox="1"/>
      </xdr:nvSpPr>
      <xdr:spPr>
        <a:xfrm>
          <a:off x="16370300" y="94943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41678</xdr:rowOff>
    </xdr:from>
    <xdr:to>
      <xdr:col>85</xdr:col>
      <xdr:colOff>177800</xdr:colOff>
      <xdr:row>56</xdr:row>
      <xdr:rowOff>143278</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6268700" y="9642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116105</xdr:rowOff>
    </xdr:from>
    <xdr:to>
      <xdr:col>81</xdr:col>
      <xdr:colOff>50800</xdr:colOff>
      <xdr:row>57</xdr:row>
      <xdr:rowOff>169810</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4592300" y="9888755"/>
          <a:ext cx="889000" cy="53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99579</xdr:rowOff>
    </xdr:from>
    <xdr:to>
      <xdr:col>81</xdr:col>
      <xdr:colOff>101600</xdr:colOff>
      <xdr:row>57</xdr:row>
      <xdr:rowOff>29729</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5430500" y="9700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46256</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14111" y="947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39753</xdr:rowOff>
    </xdr:from>
    <xdr:to>
      <xdr:col>76</xdr:col>
      <xdr:colOff>114300</xdr:colOff>
      <xdr:row>57</xdr:row>
      <xdr:rowOff>169810</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a:off x="13703300" y="9812403"/>
          <a:ext cx="889000" cy="130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119304</xdr:rowOff>
    </xdr:from>
    <xdr:to>
      <xdr:col>76</xdr:col>
      <xdr:colOff>165100</xdr:colOff>
      <xdr:row>57</xdr:row>
      <xdr:rowOff>49454</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4541500" y="97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65981</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49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39753</xdr:rowOff>
    </xdr:from>
    <xdr:to>
      <xdr:col>71</xdr:col>
      <xdr:colOff>177800</xdr:colOff>
      <xdr:row>58</xdr:row>
      <xdr:rowOff>66058</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flipV="1">
          <a:off x="12814300" y="9812403"/>
          <a:ext cx="889000" cy="197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27815</xdr:rowOff>
    </xdr:from>
    <xdr:to>
      <xdr:col>72</xdr:col>
      <xdr:colOff>38100</xdr:colOff>
      <xdr:row>56</xdr:row>
      <xdr:rowOff>129415</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3652500" y="962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145942</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40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128529</xdr:rowOff>
    </xdr:from>
    <xdr:to>
      <xdr:col>67</xdr:col>
      <xdr:colOff>101600</xdr:colOff>
      <xdr:row>57</xdr:row>
      <xdr:rowOff>58679</xdr:rowOff>
    </xdr:to>
    <xdr:sp macro="" textlink="">
      <xdr:nvSpPr>
        <xdr:cNvPr id="600" name="フローチャート: 判断 599">
          <a:extLst>
            <a:ext uri="{FF2B5EF4-FFF2-40B4-BE49-F238E27FC236}">
              <a16:creationId xmlns:a16="http://schemas.microsoft.com/office/drawing/2014/main" id="{00000000-0008-0000-0700-000058020000}"/>
            </a:ext>
          </a:extLst>
        </xdr:cNvPr>
        <xdr:cNvSpPr/>
      </xdr:nvSpPr>
      <xdr:spPr>
        <a:xfrm>
          <a:off x="12763500" y="972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75206</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50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70726</xdr:rowOff>
    </xdr:from>
    <xdr:to>
      <xdr:col>85</xdr:col>
      <xdr:colOff>177800</xdr:colOff>
      <xdr:row>58</xdr:row>
      <xdr:rowOff>876</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6268700" y="9843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49153</xdr:rowOff>
    </xdr:from>
    <xdr:ext cx="534377" cy="259045"/>
    <xdr:sp macro="" textlink="">
      <xdr:nvSpPr>
        <xdr:cNvPr id="608" name="教育費該当値テキスト">
          <a:extLst>
            <a:ext uri="{FF2B5EF4-FFF2-40B4-BE49-F238E27FC236}">
              <a16:creationId xmlns:a16="http://schemas.microsoft.com/office/drawing/2014/main" id="{00000000-0008-0000-0700-000060020000}"/>
            </a:ext>
          </a:extLst>
        </xdr:cNvPr>
        <xdr:cNvSpPr txBox="1"/>
      </xdr:nvSpPr>
      <xdr:spPr>
        <a:xfrm>
          <a:off x="16370300" y="9821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65305</xdr:rowOff>
    </xdr:from>
    <xdr:to>
      <xdr:col>81</xdr:col>
      <xdr:colOff>101600</xdr:colOff>
      <xdr:row>57</xdr:row>
      <xdr:rowOff>166905</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5430500" y="983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158032</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5214111" y="993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119010</xdr:rowOff>
    </xdr:from>
    <xdr:to>
      <xdr:col>76</xdr:col>
      <xdr:colOff>165100</xdr:colOff>
      <xdr:row>58</xdr:row>
      <xdr:rowOff>49160</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4541500" y="989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40287</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4325111" y="9984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160403</xdr:rowOff>
    </xdr:from>
    <xdr:to>
      <xdr:col>72</xdr:col>
      <xdr:colOff>38100</xdr:colOff>
      <xdr:row>57</xdr:row>
      <xdr:rowOff>90553</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3652500" y="9761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81680</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3436111" y="985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15258</xdr:rowOff>
    </xdr:from>
    <xdr:to>
      <xdr:col>67</xdr:col>
      <xdr:colOff>101600</xdr:colOff>
      <xdr:row>58</xdr:row>
      <xdr:rowOff>116858</xdr:rowOff>
    </xdr:to>
    <xdr:sp macro="" textlink="">
      <xdr:nvSpPr>
        <xdr:cNvPr id="615" name="楕円 614">
          <a:extLst>
            <a:ext uri="{FF2B5EF4-FFF2-40B4-BE49-F238E27FC236}">
              <a16:creationId xmlns:a16="http://schemas.microsoft.com/office/drawing/2014/main" id="{00000000-0008-0000-0700-000067020000}"/>
            </a:ext>
          </a:extLst>
        </xdr:cNvPr>
        <xdr:cNvSpPr/>
      </xdr:nvSpPr>
      <xdr:spPr>
        <a:xfrm>
          <a:off x="12763500" y="9959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107985</xdr:rowOff>
    </xdr:from>
    <xdr:ext cx="534377"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547111" y="10052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4" name="正方形/長方形 623">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a:extLst>
            <a:ext uri="{FF2B5EF4-FFF2-40B4-BE49-F238E27FC236}">
              <a16:creationId xmlns:a16="http://schemas.microsoft.com/office/drawing/2014/main" id="{00000000-0008-0000-0700-00007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85430</xdr:rowOff>
    </xdr:from>
    <xdr:to>
      <xdr:col>85</xdr:col>
      <xdr:colOff>126364</xdr:colOff>
      <xdr:row>78</xdr:row>
      <xdr:rowOff>139700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6317595" y="12429830"/>
          <a:ext cx="1269" cy="108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150527</xdr:rowOff>
    </xdr:from>
    <xdr:ext cx="249299" cy="259045"/>
    <xdr:sp macro="" textlink="">
      <xdr:nvSpPr>
        <xdr:cNvPr id="639" name="災害復旧費最小値テキスト">
          <a:extLst>
            <a:ext uri="{FF2B5EF4-FFF2-40B4-BE49-F238E27FC236}">
              <a16:creationId xmlns:a16="http://schemas.microsoft.com/office/drawing/2014/main" id="{00000000-0008-0000-0700-00007F020000}"/>
            </a:ext>
          </a:extLst>
        </xdr:cNvPr>
        <xdr:cNvSpPr txBox="1"/>
      </xdr:nvSpPr>
      <xdr:spPr>
        <a:xfrm>
          <a:off x="16370300" y="13523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32107</xdr:rowOff>
    </xdr:from>
    <xdr:ext cx="534377" cy="259045"/>
    <xdr:sp macro="" textlink="">
      <xdr:nvSpPr>
        <xdr:cNvPr id="641" name="災害復旧費最大値テキスト">
          <a:extLst>
            <a:ext uri="{FF2B5EF4-FFF2-40B4-BE49-F238E27FC236}">
              <a16:creationId xmlns:a16="http://schemas.microsoft.com/office/drawing/2014/main" id="{00000000-0008-0000-0700-000081020000}"/>
            </a:ext>
          </a:extLst>
        </xdr:cNvPr>
        <xdr:cNvSpPr txBox="1"/>
      </xdr:nvSpPr>
      <xdr:spPr>
        <a:xfrm>
          <a:off x="16370300" y="1220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85430</xdr:rowOff>
    </xdr:from>
    <xdr:to>
      <xdr:col>86</xdr:col>
      <xdr:colOff>25400</xdr:colOff>
      <xdr:row>72</xdr:row>
      <xdr:rowOff>85430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6230600" y="12429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135311</xdr:rowOff>
    </xdr:from>
    <xdr:to>
      <xdr:col>85</xdr:col>
      <xdr:colOff>127000</xdr:colOff>
      <xdr:row>78</xdr:row>
      <xdr:rowOff>138832</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5481300" y="13508411"/>
          <a:ext cx="838200" cy="3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67977</xdr:rowOff>
    </xdr:from>
    <xdr:ext cx="378565" cy="259045"/>
    <xdr:sp macro="" textlink="">
      <xdr:nvSpPr>
        <xdr:cNvPr id="644" name="災害復旧費平均値テキスト">
          <a:extLst>
            <a:ext uri="{FF2B5EF4-FFF2-40B4-BE49-F238E27FC236}">
              <a16:creationId xmlns:a16="http://schemas.microsoft.com/office/drawing/2014/main" id="{00000000-0008-0000-0700-000084020000}"/>
            </a:ext>
          </a:extLst>
        </xdr:cNvPr>
        <xdr:cNvSpPr txBox="1"/>
      </xdr:nvSpPr>
      <xdr:spPr>
        <a:xfrm>
          <a:off x="16370300" y="132696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45100</xdr:rowOff>
    </xdr:from>
    <xdr:to>
      <xdr:col>85</xdr:col>
      <xdr:colOff>177800</xdr:colOff>
      <xdr:row>78</xdr:row>
      <xdr:rowOff>146700</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6268700" y="1341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138832</xdr:rowOff>
    </xdr:from>
    <xdr:to>
      <xdr:col>81</xdr:col>
      <xdr:colOff>50800</xdr:colOff>
      <xdr:row>78</xdr:row>
      <xdr:rowOff>139700</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flipV="1">
          <a:off x="14592300" y="13511932"/>
          <a:ext cx="889000" cy="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41625</xdr:rowOff>
    </xdr:from>
    <xdr:to>
      <xdr:col>81</xdr:col>
      <xdr:colOff>101600</xdr:colOff>
      <xdr:row>78</xdr:row>
      <xdr:rowOff>143225</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5430500" y="1341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159752</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46428" y="1318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39660</xdr:rowOff>
    </xdr:from>
    <xdr:to>
      <xdr:col>76</xdr:col>
      <xdr:colOff>165100</xdr:colOff>
      <xdr:row>78</xdr:row>
      <xdr:rowOff>141260</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4541500" y="1341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157787</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57428" y="1318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43363</xdr:rowOff>
    </xdr:from>
    <xdr:to>
      <xdr:col>72</xdr:col>
      <xdr:colOff>38100</xdr:colOff>
      <xdr:row>78</xdr:row>
      <xdr:rowOff>144963</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3652500" y="1341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161490</xdr:rowOff>
    </xdr:from>
    <xdr:ext cx="378565"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14017" y="13191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29784</xdr:rowOff>
    </xdr:from>
    <xdr:to>
      <xdr:col>67</xdr:col>
      <xdr:colOff>101600</xdr:colOff>
      <xdr:row>78</xdr:row>
      <xdr:rowOff>131384</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2763500" y="1340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147911</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79428" y="1317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84511</xdr:rowOff>
    </xdr:from>
    <xdr:to>
      <xdr:col>85</xdr:col>
      <xdr:colOff>177800</xdr:colOff>
      <xdr:row>79</xdr:row>
      <xdr:rowOff>14661</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6268700" y="1345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23527</xdr:rowOff>
    </xdr:from>
    <xdr:ext cx="313932" cy="259045"/>
    <xdr:sp macro="" textlink="">
      <xdr:nvSpPr>
        <xdr:cNvPr id="663" name="災害復旧費該当値テキスト">
          <a:extLst>
            <a:ext uri="{FF2B5EF4-FFF2-40B4-BE49-F238E27FC236}">
              <a16:creationId xmlns:a16="http://schemas.microsoft.com/office/drawing/2014/main" id="{00000000-0008-0000-0700-000097020000}"/>
            </a:ext>
          </a:extLst>
        </xdr:cNvPr>
        <xdr:cNvSpPr txBox="1"/>
      </xdr:nvSpPr>
      <xdr:spPr>
        <a:xfrm>
          <a:off x="16370300" y="13396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88032</xdr:rowOff>
    </xdr:from>
    <xdr:to>
      <xdr:col>81</xdr:col>
      <xdr:colOff>101600</xdr:colOff>
      <xdr:row>79</xdr:row>
      <xdr:rowOff>18182</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5430500" y="1346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9309</xdr:rowOff>
    </xdr:from>
    <xdr:ext cx="313932"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5324333" y="135538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4" name="公債費グラフ枠">
          <a:extLst>
            <a:ext uri="{FF2B5EF4-FFF2-40B4-BE49-F238E27FC236}">
              <a16:creationId xmlns:a16="http://schemas.microsoft.com/office/drawing/2014/main" id="{00000000-0008-0000-0700-0000B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73025</xdr:rowOff>
    </xdr:from>
    <xdr:to>
      <xdr:col>85</xdr:col>
      <xdr:colOff>126364</xdr:colOff>
      <xdr:row>98</xdr:row>
      <xdr:rowOff>83198</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6317595" y="15503525"/>
          <a:ext cx="1269" cy="1381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87025</xdr:rowOff>
    </xdr:from>
    <xdr:ext cx="534377" cy="259045"/>
    <xdr:sp macro="" textlink="">
      <xdr:nvSpPr>
        <xdr:cNvPr id="696" name="公債費最小値テキスト">
          <a:extLst>
            <a:ext uri="{FF2B5EF4-FFF2-40B4-BE49-F238E27FC236}">
              <a16:creationId xmlns:a16="http://schemas.microsoft.com/office/drawing/2014/main" id="{00000000-0008-0000-0700-0000B8020000}"/>
            </a:ext>
          </a:extLst>
        </xdr:cNvPr>
        <xdr:cNvSpPr txBox="1"/>
      </xdr:nvSpPr>
      <xdr:spPr>
        <a:xfrm>
          <a:off x="16370300" y="1688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83198</xdr:rowOff>
    </xdr:from>
    <xdr:to>
      <xdr:col>86</xdr:col>
      <xdr:colOff>25400</xdr:colOff>
      <xdr:row>98</xdr:row>
      <xdr:rowOff>83198</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688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19702</xdr:rowOff>
    </xdr:from>
    <xdr:ext cx="599010" cy="259045"/>
    <xdr:sp macro="" textlink="">
      <xdr:nvSpPr>
        <xdr:cNvPr id="698" name="公債費最大値テキスト">
          <a:extLst>
            <a:ext uri="{FF2B5EF4-FFF2-40B4-BE49-F238E27FC236}">
              <a16:creationId xmlns:a16="http://schemas.microsoft.com/office/drawing/2014/main" id="{00000000-0008-0000-0700-0000BA020000}"/>
            </a:ext>
          </a:extLst>
        </xdr:cNvPr>
        <xdr:cNvSpPr txBox="1"/>
      </xdr:nvSpPr>
      <xdr:spPr>
        <a:xfrm>
          <a:off x="16370300" y="1527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73025</xdr:rowOff>
    </xdr:from>
    <xdr:to>
      <xdr:col>86</xdr:col>
      <xdr:colOff>25400</xdr:colOff>
      <xdr:row>90</xdr:row>
      <xdr:rowOff>73025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6230600" y="1550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10985</xdr:rowOff>
    </xdr:from>
    <xdr:to>
      <xdr:col>85</xdr:col>
      <xdr:colOff>127000</xdr:colOff>
      <xdr:row>96</xdr:row>
      <xdr:rowOff>42481</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5481300" y="16470185"/>
          <a:ext cx="838200" cy="31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34408</xdr:rowOff>
    </xdr:from>
    <xdr:ext cx="534377" cy="259045"/>
    <xdr:sp macro="" textlink="">
      <xdr:nvSpPr>
        <xdr:cNvPr id="701" name="公債費平均値テキスト">
          <a:extLst>
            <a:ext uri="{FF2B5EF4-FFF2-40B4-BE49-F238E27FC236}">
              <a16:creationId xmlns:a16="http://schemas.microsoft.com/office/drawing/2014/main" id="{00000000-0008-0000-0700-0000BD020000}"/>
            </a:ext>
          </a:extLst>
        </xdr:cNvPr>
        <xdr:cNvSpPr txBox="1"/>
      </xdr:nvSpPr>
      <xdr:spPr>
        <a:xfrm>
          <a:off x="16370300" y="16493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55981</xdr:rowOff>
    </xdr:from>
    <xdr:to>
      <xdr:col>85</xdr:col>
      <xdr:colOff>177800</xdr:colOff>
      <xdr:row>96</xdr:row>
      <xdr:rowOff>157581</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6268700" y="1651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42481</xdr:rowOff>
    </xdr:from>
    <xdr:to>
      <xdr:col>81</xdr:col>
      <xdr:colOff>50800</xdr:colOff>
      <xdr:row>96</xdr:row>
      <xdr:rowOff>84925</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4592300" y="16501681"/>
          <a:ext cx="889000" cy="42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48640</xdr:rowOff>
    </xdr:from>
    <xdr:to>
      <xdr:col>81</xdr:col>
      <xdr:colOff>101600</xdr:colOff>
      <xdr:row>96</xdr:row>
      <xdr:rowOff>150240</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5430500" y="1650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141367</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6600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44386</xdr:rowOff>
    </xdr:from>
    <xdr:to>
      <xdr:col>76</xdr:col>
      <xdr:colOff>114300</xdr:colOff>
      <xdr:row>96</xdr:row>
      <xdr:rowOff>84925</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3703300" y="16332136"/>
          <a:ext cx="889000" cy="211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52921</xdr:rowOff>
    </xdr:from>
    <xdr:to>
      <xdr:col>76</xdr:col>
      <xdr:colOff>165100</xdr:colOff>
      <xdr:row>96</xdr:row>
      <xdr:rowOff>154521</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45415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145648</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60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44386</xdr:rowOff>
    </xdr:from>
    <xdr:to>
      <xdr:col>71</xdr:col>
      <xdr:colOff>177800</xdr:colOff>
      <xdr:row>96</xdr:row>
      <xdr:rowOff>102755</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flipV="1">
          <a:off x="12814300" y="16332136"/>
          <a:ext cx="889000" cy="229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49518</xdr:rowOff>
    </xdr:from>
    <xdr:to>
      <xdr:col>72</xdr:col>
      <xdr:colOff>38100</xdr:colOff>
      <xdr:row>96</xdr:row>
      <xdr:rowOff>151118</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3652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142245</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36111" y="1660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58840</xdr:rowOff>
    </xdr:from>
    <xdr:to>
      <xdr:col>67</xdr:col>
      <xdr:colOff>101600</xdr:colOff>
      <xdr:row>96</xdr:row>
      <xdr:rowOff>160440</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2763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151567</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47111" y="1661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131635</xdr:rowOff>
    </xdr:from>
    <xdr:to>
      <xdr:col>85</xdr:col>
      <xdr:colOff>177800</xdr:colOff>
      <xdr:row>96</xdr:row>
      <xdr:rowOff>61785</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6268700" y="1641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154512</xdr:rowOff>
    </xdr:from>
    <xdr:ext cx="534377" cy="259045"/>
    <xdr:sp macro="" textlink="">
      <xdr:nvSpPr>
        <xdr:cNvPr id="720" name="公債費該当値テキスト">
          <a:extLst>
            <a:ext uri="{FF2B5EF4-FFF2-40B4-BE49-F238E27FC236}">
              <a16:creationId xmlns:a16="http://schemas.microsoft.com/office/drawing/2014/main" id="{00000000-0008-0000-0700-0000D0020000}"/>
            </a:ext>
          </a:extLst>
        </xdr:cNvPr>
        <xdr:cNvSpPr txBox="1"/>
      </xdr:nvSpPr>
      <xdr:spPr>
        <a:xfrm>
          <a:off x="16370300" y="16270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163131</xdr:rowOff>
    </xdr:from>
    <xdr:to>
      <xdr:col>81</xdr:col>
      <xdr:colOff>101600</xdr:colOff>
      <xdr:row>96</xdr:row>
      <xdr:rowOff>93281</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5430500" y="16450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109808</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5214111" y="16226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34125</xdr:rowOff>
    </xdr:from>
    <xdr:to>
      <xdr:col>76</xdr:col>
      <xdr:colOff>165100</xdr:colOff>
      <xdr:row>96</xdr:row>
      <xdr:rowOff>135725</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4541500" y="1649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152252</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4325111" y="16268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165036</xdr:rowOff>
    </xdr:from>
    <xdr:to>
      <xdr:col>72</xdr:col>
      <xdr:colOff>38100</xdr:colOff>
      <xdr:row>95</xdr:row>
      <xdr:rowOff>95186</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3652500" y="1628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111713</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3436111" y="1605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51955</xdr:rowOff>
    </xdr:from>
    <xdr:to>
      <xdr:col>67</xdr:col>
      <xdr:colOff>101600</xdr:colOff>
      <xdr:row>96</xdr:row>
      <xdr:rowOff>153555</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2763500" y="1651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170082</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2547111" y="1628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a:extLst>
            <a:ext uri="{FF2B5EF4-FFF2-40B4-BE49-F238E27FC236}">
              <a16:creationId xmlns:a16="http://schemas.microsoft.com/office/drawing/2014/main" id="{00000000-0008-0000-0700-0000E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17170</xdr:rowOff>
    </xdr:from>
    <xdr:to>
      <xdr:col>116</xdr:col>
      <xdr:colOff>62864</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flipV="1">
          <a:off x="22159595" y="5503570"/>
          <a:ext cx="1269" cy="1151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165523</xdr:rowOff>
    </xdr:from>
    <xdr:ext cx="249299" cy="259045"/>
    <xdr:sp macro="" textlink="">
      <xdr:nvSpPr>
        <xdr:cNvPr id="751" name="諸支出金最小値テキスト">
          <a:extLst>
            <a:ext uri="{FF2B5EF4-FFF2-40B4-BE49-F238E27FC236}">
              <a16:creationId xmlns:a16="http://schemas.microsoft.com/office/drawing/2014/main" id="{00000000-0008-0000-0700-0000EF020000}"/>
            </a:ext>
          </a:extLst>
        </xdr:cNvPr>
        <xdr:cNvSpPr txBox="1"/>
      </xdr:nvSpPr>
      <xdr:spPr>
        <a:xfrm>
          <a:off x="22212300" y="6680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135297</xdr:rowOff>
    </xdr:from>
    <xdr:ext cx="469744" cy="259045"/>
    <xdr:sp macro="" textlink="">
      <xdr:nvSpPr>
        <xdr:cNvPr id="753" name="諸支出金最大値テキスト">
          <a:extLst>
            <a:ext uri="{FF2B5EF4-FFF2-40B4-BE49-F238E27FC236}">
              <a16:creationId xmlns:a16="http://schemas.microsoft.com/office/drawing/2014/main" id="{00000000-0008-0000-0700-0000F1020000}"/>
            </a:ext>
          </a:extLst>
        </xdr:cNvPr>
        <xdr:cNvSpPr txBox="1"/>
      </xdr:nvSpPr>
      <xdr:spPr>
        <a:xfrm>
          <a:off x="22212300" y="5278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17170</xdr:rowOff>
    </xdr:from>
    <xdr:to>
      <xdr:col>116</xdr:col>
      <xdr:colOff>152400</xdr:colOff>
      <xdr:row>32</xdr:row>
      <xdr:rowOff>17170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550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138329</xdr:rowOff>
    </xdr:from>
    <xdr:to>
      <xdr:col>116</xdr:col>
      <xdr:colOff>63500</xdr:colOff>
      <xdr:row>38</xdr:row>
      <xdr:rowOff>138329</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1323300" y="665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82973</xdr:rowOff>
    </xdr:from>
    <xdr:ext cx="313932" cy="259045"/>
    <xdr:sp macro="" textlink="">
      <xdr:nvSpPr>
        <xdr:cNvPr id="756" name="諸支出金平均値テキスト">
          <a:extLst>
            <a:ext uri="{FF2B5EF4-FFF2-40B4-BE49-F238E27FC236}">
              <a16:creationId xmlns:a16="http://schemas.microsoft.com/office/drawing/2014/main" id="{00000000-0008-0000-0700-0000F4020000}"/>
            </a:ext>
          </a:extLst>
        </xdr:cNvPr>
        <xdr:cNvSpPr txBox="1"/>
      </xdr:nvSpPr>
      <xdr:spPr>
        <a:xfrm>
          <a:off x="22212300" y="642662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60096</xdr:rowOff>
    </xdr:from>
    <xdr:to>
      <xdr:col>116</xdr:col>
      <xdr:colOff>114300</xdr:colOff>
      <xdr:row>38</xdr:row>
      <xdr:rowOff>161696</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137871</xdr:rowOff>
    </xdr:from>
    <xdr:to>
      <xdr:col>111</xdr:col>
      <xdr:colOff>177800</xdr:colOff>
      <xdr:row>38</xdr:row>
      <xdr:rowOff>138329</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0434300" y="6652971"/>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71069</xdr:rowOff>
    </xdr:from>
    <xdr:to>
      <xdr:col>112</xdr:col>
      <xdr:colOff>38100</xdr:colOff>
      <xdr:row>39</xdr:row>
      <xdr:rowOff>1219</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1272500" y="658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17746</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66333" y="63613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136957</xdr:rowOff>
    </xdr:from>
    <xdr:to>
      <xdr:col>107</xdr:col>
      <xdr:colOff>50800</xdr:colOff>
      <xdr:row>38</xdr:row>
      <xdr:rowOff>137871</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9545300" y="6652057"/>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12091</xdr:rowOff>
    </xdr:from>
    <xdr:to>
      <xdr:col>107</xdr:col>
      <xdr:colOff>101600</xdr:colOff>
      <xdr:row>38</xdr:row>
      <xdr:rowOff>113691</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0383500" y="652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130217</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5017" y="6302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136499</xdr:rowOff>
    </xdr:from>
    <xdr:to>
      <xdr:col>102</xdr:col>
      <xdr:colOff>114300</xdr:colOff>
      <xdr:row>38</xdr:row>
      <xdr:rowOff>136957</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8656300" y="6651599"/>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34036</xdr:rowOff>
    </xdr:from>
    <xdr:to>
      <xdr:col>102</xdr:col>
      <xdr:colOff>165100</xdr:colOff>
      <xdr:row>38</xdr:row>
      <xdr:rowOff>135636</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94945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152163</xdr:rowOff>
    </xdr:from>
    <xdr:ext cx="378565"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6017" y="6324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39980</xdr:rowOff>
    </xdr:from>
    <xdr:to>
      <xdr:col>98</xdr:col>
      <xdr:colOff>38100</xdr:colOff>
      <xdr:row>38</xdr:row>
      <xdr:rowOff>141580</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86055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158107</xdr:rowOff>
    </xdr:from>
    <xdr:ext cx="378565"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7017" y="6330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87529</xdr:rowOff>
    </xdr:from>
    <xdr:to>
      <xdr:col>116</xdr:col>
      <xdr:colOff>114300</xdr:colOff>
      <xdr:row>39</xdr:row>
      <xdr:rowOff>17679</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2110700" y="660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38524</xdr:rowOff>
    </xdr:from>
    <xdr:ext cx="249299" cy="259045"/>
    <xdr:sp macro="" textlink="">
      <xdr:nvSpPr>
        <xdr:cNvPr id="775" name="諸支出金該当値テキスト">
          <a:extLst>
            <a:ext uri="{FF2B5EF4-FFF2-40B4-BE49-F238E27FC236}">
              <a16:creationId xmlns:a16="http://schemas.microsoft.com/office/drawing/2014/main" id="{00000000-0008-0000-0700-000007030000}"/>
            </a:ext>
          </a:extLst>
        </xdr:cNvPr>
        <xdr:cNvSpPr txBox="1"/>
      </xdr:nvSpPr>
      <xdr:spPr>
        <a:xfrm>
          <a:off x="22212300" y="65536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87529</xdr:rowOff>
    </xdr:from>
    <xdr:to>
      <xdr:col>112</xdr:col>
      <xdr:colOff>38100</xdr:colOff>
      <xdr:row>39</xdr:row>
      <xdr:rowOff>17679</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1272500" y="660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8806</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198650" y="669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87071</xdr:rowOff>
    </xdr:from>
    <xdr:to>
      <xdr:col>107</xdr:col>
      <xdr:colOff>101600</xdr:colOff>
      <xdr:row>39</xdr:row>
      <xdr:rowOff>17221</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0383500" y="660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8348</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0309650" y="66948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86157</xdr:rowOff>
    </xdr:from>
    <xdr:to>
      <xdr:col>102</xdr:col>
      <xdr:colOff>165100</xdr:colOff>
      <xdr:row>39</xdr:row>
      <xdr:rowOff>16307</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9494500" y="660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7434</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9420650" y="66939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85699</xdr:rowOff>
    </xdr:from>
    <xdr:to>
      <xdr:col>98</xdr:col>
      <xdr:colOff>38100</xdr:colOff>
      <xdr:row>39</xdr:row>
      <xdr:rowOff>15849</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8605500" y="660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6976</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531650" y="66935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a:extLst>
            <a:ext uri="{FF2B5EF4-FFF2-40B4-BE49-F238E27FC236}">
              <a16:creationId xmlns:a16="http://schemas.microsoft.com/office/drawing/2014/main" id="{00000000-0008-0000-07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a:extLst>
            <a:ext uri="{FF2B5EF4-FFF2-40B4-BE49-F238E27FC236}">
              <a16:creationId xmlns:a16="http://schemas.microsoft.com/office/drawing/2014/main" id="{00000000-0008-0000-0700-00002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a:extLst>
            <a:ext uri="{FF2B5EF4-FFF2-40B4-BE49-F238E27FC236}">
              <a16:creationId xmlns:a16="http://schemas.microsoft.com/office/drawing/2014/main" id="{00000000-0008-0000-0700-00002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a:extLst>
            <a:ext uri="{FF2B5EF4-FFF2-40B4-BE49-F238E27FC236}">
              <a16:creationId xmlns:a16="http://schemas.microsoft.com/office/drawing/2014/main" id="{00000000-0008-0000-0700-00002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a:extLst>
            <a:ext uri="{FF2B5EF4-FFF2-40B4-BE49-F238E27FC236}">
              <a16:creationId xmlns:a16="http://schemas.microsoft.com/office/drawing/2014/main" id="{00000000-0008-0000-0700-00003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総務費については、住民一人当たり</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50,851</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円となっており、令和</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に北部コミュニティセンターの耐震補強等整備が完了したこと等により</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、前年度に比べ、</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19.9</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％減少しています。</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民生費については、住民一人当たり</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180,739</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円となっており、令和</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年度は他団体と同様に、住民税均等割非課税世帯に対し物価高騰対応臨時給付金の給付を行ったことから、前年度に比べ、</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6.7</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％増加しています。</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土木費については、住民一人当たり</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85,679</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円となっており、新名神高速道路に合わせたまちづくりの進捗に</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より、前年度に比べ、</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19.2</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％増加しています。</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公債費については、住民一人当たり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43,135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新たなまちづくりに向けた整備等により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％増加しています。</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京都府城陽市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本市においては、年度末に基金繰入額を調整し、黒字額を調整しているため、実質収支比率は前年度と同程度の水準となっています。</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今後も、実質黒字の確保を第一義としながら、財政調整基金の増加に努めます。</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京都府城陽市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各会計単位の収支では、すべての会計で黒字または収支均衡となっているため、連結実質赤字比率には該当しません。</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京都府城陽市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実質公債費比率は、前年度から</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0.9</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ポイント悪化し、</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10.8</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％でした。</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その要因は、新たなまちづくりに向けた都市計画道路の整備等に係る地方債の償還が始まったことに伴う元利償還金の増等によるものです。</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今後も、新たなまちづくりに向けた整備や老朽化した教育施設やインフラ設備の改修・改築などにより、元利償還金の増加要因が見込まれるため、緊急性や住民ニーズを的確に把握した事業を厳選し、償還額の平準化及び実質公債費比率の上昇の抑制に努めます。</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京都府城陽市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将来負担比率は、前年度から</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5.8</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ポイント悪化し、</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116.7</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％でした。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その要因は、充当可能基金の減少により、分子となる充当可能財源等が減少したことによるものです。</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今後も起債事業を精査するなど、将来負担に留意した財政運営に努めます。</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京都府城陽市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未来まちづくり基金や山砂利採取跡地及び周辺公共施設整備基金は、新名神高速道路の開通に合わせた都市基盤整備や東部丘陵地開発のため創設した基金で、大規模整備事業に合わせ、基金を活用しています。</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今後も新名神高速道路の開通や東部丘陵地の整備等、大規模事業が進む中、財政調整基金や未来まちづくり基金等について、適正な活用に努めます。</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未来まちづくり基金　　　　　　　　　　：未来に向けたまちづくりに活用するものです。</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山砂利採取跡地及び周辺公共施設整備基金：山砂利採取跡地及びその周辺の公共施設の整備を行うために活用するものです。</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職員退職手当基金　　　　　　　　　　　：職員の退職手当の支給に活用するものです。</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ふるさと城陽応援基金　　　　　　　　　：ふるさと納税制度による寄附金を積み立て、寄附者が指定する使途に活用するものです。</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公共施設建設基金　　　　　　　　　　　：公共施設の建設に活用するものです。</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未来まちづくり基金　　　　　　　　　　：未来に向けたまちづくり事業として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ＪＲ奈良線高速化・複線化事業</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等へ活用したため、減少し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ています。</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山砂利採取跡地及び周辺公共施設整備基金：東部丘陵地及び東部丘陵線整備事業へ活用した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ため、</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減少しています。</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職員退職手当　　　　　　　　　　　　　：職員の退職手当の支給に活用したため、減少しています。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ふるさと城陽応援基金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年度においては、取崩額より積立額が大きかったことから、増加しています。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公共施設建設基金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年度においては、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積立額</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より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取崩</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額が大きかったことから、</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しています。</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今後も適正な活用に努めます。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市全体の収支状況により、令和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年度においては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積立額</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より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取崩</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額が大きかったことから、</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しているものです。</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％程度を確保できるように努めます。</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地方債の償還を行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ったため、減少しているものです。</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基金の趣旨に則り、償還に充てることとしています。</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drawing" Target="../drawings/drawing1.xml"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3.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4.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5.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6.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 Id="rId1" Type="http://schemas.openxmlformats.org/officeDocument/2006/relationships/printerSettings" Target="../printerSettings/printerSettings7.bin"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 Id="rId1" Type="http://schemas.openxmlformats.org/officeDocument/2006/relationships/printerSettings" Target="../printerSettings/printerSettings8.bin" />
</Relationships>
</file>

<file path=xl/worksheets/_rels/sheet10.xml.rels>&#65279;<?xml version="1.0" encoding="utf-8" standalone="yes"?>
<Relationships xmlns="http://schemas.openxmlformats.org/package/2006/relationships">
  <Relationship Id="rId1"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1"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1" Type="http://schemas.openxmlformats.org/officeDocument/2006/relationships/drawing" Target="../drawings/drawing11.xml"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 Id="rId1" Type="http://schemas.openxmlformats.org/officeDocument/2006/relationships/printerSettings" Target="../printerSettings/printerSettings9.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34059830</v>
      </c>
      <c r="BO4" s="449"/>
      <c r="BP4" s="449"/>
      <c r="BQ4" s="449"/>
      <c r="BR4" s="449"/>
      <c r="BS4" s="449"/>
      <c r="BT4" s="449"/>
      <c r="BU4" s="450"/>
      <c r="BV4" s="448">
        <v>33478614</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0.5</v>
      </c>
      <c r="CU4" s="589"/>
      <c r="CV4" s="589"/>
      <c r="CW4" s="589"/>
      <c r="CX4" s="589"/>
      <c r="CY4" s="589"/>
      <c r="CZ4" s="589"/>
      <c r="DA4" s="590"/>
      <c r="DB4" s="588">
        <v>0.5</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33604062</v>
      </c>
      <c r="BO5" s="420"/>
      <c r="BP5" s="420"/>
      <c r="BQ5" s="420"/>
      <c r="BR5" s="420"/>
      <c r="BS5" s="420"/>
      <c r="BT5" s="420"/>
      <c r="BU5" s="421"/>
      <c r="BV5" s="419">
        <v>33074859</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98.9</v>
      </c>
      <c r="CU5" s="417"/>
      <c r="CV5" s="417"/>
      <c r="CW5" s="417"/>
      <c r="CX5" s="417"/>
      <c r="CY5" s="417"/>
      <c r="CZ5" s="417"/>
      <c r="DA5" s="418"/>
      <c r="DB5" s="416">
        <v>97.4</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455768</v>
      </c>
      <c r="BO6" s="420"/>
      <c r="BP6" s="420"/>
      <c r="BQ6" s="420"/>
      <c r="BR6" s="420"/>
      <c r="BS6" s="420"/>
      <c r="BT6" s="420"/>
      <c r="BU6" s="421"/>
      <c r="BV6" s="419">
        <v>403755</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99.8</v>
      </c>
      <c r="CU6" s="563"/>
      <c r="CV6" s="563"/>
      <c r="CW6" s="563"/>
      <c r="CX6" s="563"/>
      <c r="CY6" s="563"/>
      <c r="CZ6" s="563"/>
      <c r="DA6" s="564"/>
      <c r="DB6" s="562">
        <v>99.4</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379273</v>
      </c>
      <c r="BO7" s="420"/>
      <c r="BP7" s="420"/>
      <c r="BQ7" s="420"/>
      <c r="BR7" s="420"/>
      <c r="BS7" s="420"/>
      <c r="BT7" s="420"/>
      <c r="BU7" s="421"/>
      <c r="BV7" s="419">
        <v>328247</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16697372</v>
      </c>
      <c r="CU7" s="420"/>
      <c r="CV7" s="420"/>
      <c r="CW7" s="420"/>
      <c r="CX7" s="420"/>
      <c r="CY7" s="420"/>
      <c r="CZ7" s="420"/>
      <c r="DA7" s="421"/>
      <c r="DB7" s="419">
        <v>16596411</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104</v>
      </c>
      <c r="AV8" s="478"/>
      <c r="AW8" s="478"/>
      <c r="AX8" s="478"/>
      <c r="AY8" s="433" t="s">
        <v>105</v>
      </c>
      <c r="AZ8" s="434"/>
      <c r="BA8" s="434"/>
      <c r="BB8" s="434"/>
      <c r="BC8" s="434"/>
      <c r="BD8" s="434"/>
      <c r="BE8" s="434"/>
      <c r="BF8" s="434"/>
      <c r="BG8" s="434"/>
      <c r="BH8" s="434"/>
      <c r="BI8" s="434"/>
      <c r="BJ8" s="434"/>
      <c r="BK8" s="434"/>
      <c r="BL8" s="434"/>
      <c r="BM8" s="435"/>
      <c r="BN8" s="419">
        <v>76495</v>
      </c>
      <c r="BO8" s="420"/>
      <c r="BP8" s="420"/>
      <c r="BQ8" s="420"/>
      <c r="BR8" s="420"/>
      <c r="BS8" s="420"/>
      <c r="BT8" s="420"/>
      <c r="BU8" s="421"/>
      <c r="BV8" s="419">
        <v>75508</v>
      </c>
      <c r="BW8" s="420"/>
      <c r="BX8" s="420"/>
      <c r="BY8" s="420"/>
      <c r="BZ8" s="420"/>
      <c r="CA8" s="420"/>
      <c r="CB8" s="420"/>
      <c r="CC8" s="421"/>
      <c r="CD8" s="459" t="s">
        <v>106</v>
      </c>
      <c r="CE8" s="379"/>
      <c r="CF8" s="379"/>
      <c r="CG8" s="379"/>
      <c r="CH8" s="379"/>
      <c r="CI8" s="379"/>
      <c r="CJ8" s="379"/>
      <c r="CK8" s="379"/>
      <c r="CL8" s="379"/>
      <c r="CM8" s="379"/>
      <c r="CN8" s="379"/>
      <c r="CO8" s="379"/>
      <c r="CP8" s="379"/>
      <c r="CQ8" s="379"/>
      <c r="CR8" s="379"/>
      <c r="CS8" s="460"/>
      <c r="CT8" s="522">
        <v>0.59</v>
      </c>
      <c r="CU8" s="523"/>
      <c r="CV8" s="523"/>
      <c r="CW8" s="523"/>
      <c r="CX8" s="523"/>
      <c r="CY8" s="523"/>
      <c r="CZ8" s="523"/>
      <c r="DA8" s="524"/>
      <c r="DB8" s="522">
        <v>0.63</v>
      </c>
      <c r="DC8" s="523"/>
      <c r="DD8" s="523"/>
      <c r="DE8" s="523"/>
      <c r="DF8" s="523"/>
      <c r="DG8" s="523"/>
      <c r="DH8" s="523"/>
      <c r="DI8" s="524"/>
    </row>
    <row r="9" spans="1:119" ht="18.75" customHeight="1" thickBot="1" x14ac:dyDescent="0.2">
      <c r="A9" s="181"/>
      <c r="B9" s="551" t="s">
        <v>107</v>
      </c>
      <c r="C9" s="552"/>
      <c r="D9" s="552"/>
      <c r="E9" s="552"/>
      <c r="F9" s="552"/>
      <c r="G9" s="552"/>
      <c r="H9" s="552"/>
      <c r="I9" s="552"/>
      <c r="J9" s="552"/>
      <c r="K9" s="470"/>
      <c r="L9" s="553" t="s">
        <v>108</v>
      </c>
      <c r="M9" s="554"/>
      <c r="N9" s="554"/>
      <c r="O9" s="554"/>
      <c r="P9" s="554"/>
      <c r="Q9" s="555"/>
      <c r="R9" s="556">
        <v>74607</v>
      </c>
      <c r="S9" s="557"/>
      <c r="T9" s="557"/>
      <c r="U9" s="557"/>
      <c r="V9" s="558"/>
      <c r="W9" s="488" t="s">
        <v>109</v>
      </c>
      <c r="X9" s="489"/>
      <c r="Y9" s="489"/>
      <c r="Z9" s="489"/>
      <c r="AA9" s="489"/>
      <c r="AB9" s="489"/>
      <c r="AC9" s="489"/>
      <c r="AD9" s="489"/>
      <c r="AE9" s="489"/>
      <c r="AF9" s="489"/>
      <c r="AG9" s="489"/>
      <c r="AH9" s="489"/>
      <c r="AI9" s="489"/>
      <c r="AJ9" s="489"/>
      <c r="AK9" s="489"/>
      <c r="AL9" s="559"/>
      <c r="AM9" s="476" t="s">
        <v>110</v>
      </c>
      <c r="AN9" s="376"/>
      <c r="AO9" s="376"/>
      <c r="AP9" s="376"/>
      <c r="AQ9" s="376"/>
      <c r="AR9" s="376"/>
      <c r="AS9" s="376"/>
      <c r="AT9" s="377"/>
      <c r="AU9" s="477" t="s">
        <v>90</v>
      </c>
      <c r="AV9" s="478"/>
      <c r="AW9" s="478"/>
      <c r="AX9" s="478"/>
      <c r="AY9" s="433" t="s">
        <v>111</v>
      </c>
      <c r="AZ9" s="434"/>
      <c r="BA9" s="434"/>
      <c r="BB9" s="434"/>
      <c r="BC9" s="434"/>
      <c r="BD9" s="434"/>
      <c r="BE9" s="434"/>
      <c r="BF9" s="434"/>
      <c r="BG9" s="434"/>
      <c r="BH9" s="434"/>
      <c r="BI9" s="434"/>
      <c r="BJ9" s="434"/>
      <c r="BK9" s="434"/>
      <c r="BL9" s="434"/>
      <c r="BM9" s="435"/>
      <c r="BN9" s="419">
        <v>987</v>
      </c>
      <c r="BO9" s="420"/>
      <c r="BP9" s="420"/>
      <c r="BQ9" s="420"/>
      <c r="BR9" s="420"/>
      <c r="BS9" s="420"/>
      <c r="BT9" s="420"/>
      <c r="BU9" s="421"/>
      <c r="BV9" s="419">
        <v>737</v>
      </c>
      <c r="BW9" s="420"/>
      <c r="BX9" s="420"/>
      <c r="BY9" s="420"/>
      <c r="BZ9" s="420"/>
      <c r="CA9" s="420"/>
      <c r="CB9" s="420"/>
      <c r="CC9" s="421"/>
      <c r="CD9" s="459" t="s">
        <v>112</v>
      </c>
      <c r="CE9" s="379"/>
      <c r="CF9" s="379"/>
      <c r="CG9" s="379"/>
      <c r="CH9" s="379"/>
      <c r="CI9" s="379"/>
      <c r="CJ9" s="379"/>
      <c r="CK9" s="379"/>
      <c r="CL9" s="379"/>
      <c r="CM9" s="379"/>
      <c r="CN9" s="379"/>
      <c r="CO9" s="379"/>
      <c r="CP9" s="379"/>
      <c r="CQ9" s="379"/>
      <c r="CR9" s="379"/>
      <c r="CS9" s="460"/>
      <c r="CT9" s="416">
        <v>15.5</v>
      </c>
      <c r="CU9" s="417"/>
      <c r="CV9" s="417"/>
      <c r="CW9" s="417"/>
      <c r="CX9" s="417"/>
      <c r="CY9" s="417"/>
      <c r="CZ9" s="417"/>
      <c r="DA9" s="418"/>
      <c r="DB9" s="416">
        <v>15.3</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113</v>
      </c>
      <c r="M10" s="376"/>
      <c r="N10" s="376"/>
      <c r="O10" s="376"/>
      <c r="P10" s="376"/>
      <c r="Q10" s="377"/>
      <c r="R10" s="372">
        <v>76869</v>
      </c>
      <c r="S10" s="373"/>
      <c r="T10" s="373"/>
      <c r="U10" s="373"/>
      <c r="V10" s="432"/>
      <c r="W10" s="560"/>
      <c r="X10" s="370"/>
      <c r="Y10" s="370"/>
      <c r="Z10" s="370"/>
      <c r="AA10" s="370"/>
      <c r="AB10" s="370"/>
      <c r="AC10" s="370"/>
      <c r="AD10" s="370"/>
      <c r="AE10" s="370"/>
      <c r="AF10" s="370"/>
      <c r="AG10" s="370"/>
      <c r="AH10" s="370"/>
      <c r="AI10" s="370"/>
      <c r="AJ10" s="370"/>
      <c r="AK10" s="370"/>
      <c r="AL10" s="561"/>
      <c r="AM10" s="476" t="s">
        <v>114</v>
      </c>
      <c r="AN10" s="376"/>
      <c r="AO10" s="376"/>
      <c r="AP10" s="376"/>
      <c r="AQ10" s="376"/>
      <c r="AR10" s="376"/>
      <c r="AS10" s="376"/>
      <c r="AT10" s="377"/>
      <c r="AU10" s="477" t="s">
        <v>90</v>
      </c>
      <c r="AV10" s="478"/>
      <c r="AW10" s="478"/>
      <c r="AX10" s="478"/>
      <c r="AY10" s="433" t="s">
        <v>115</v>
      </c>
      <c r="AZ10" s="434"/>
      <c r="BA10" s="434"/>
      <c r="BB10" s="434"/>
      <c r="BC10" s="434"/>
      <c r="BD10" s="434"/>
      <c r="BE10" s="434"/>
      <c r="BF10" s="434"/>
      <c r="BG10" s="434"/>
      <c r="BH10" s="434"/>
      <c r="BI10" s="434"/>
      <c r="BJ10" s="434"/>
      <c r="BK10" s="434"/>
      <c r="BL10" s="434"/>
      <c r="BM10" s="435"/>
      <c r="BN10" s="419">
        <v>75158</v>
      </c>
      <c r="BO10" s="420"/>
      <c r="BP10" s="420"/>
      <c r="BQ10" s="420"/>
      <c r="BR10" s="420"/>
      <c r="BS10" s="420"/>
      <c r="BT10" s="420"/>
      <c r="BU10" s="421"/>
      <c r="BV10" s="419">
        <v>37597</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90</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74031</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113000</v>
      </c>
      <c r="BO12" s="420"/>
      <c r="BP12" s="420"/>
      <c r="BQ12" s="420"/>
      <c r="BR12" s="420"/>
      <c r="BS12" s="420"/>
      <c r="BT12" s="420"/>
      <c r="BU12" s="421"/>
      <c r="BV12" s="419">
        <v>25000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73174</v>
      </c>
      <c r="S13" s="507"/>
      <c r="T13" s="507"/>
      <c r="U13" s="507"/>
      <c r="V13" s="508"/>
      <c r="W13" s="509" t="s">
        <v>131</v>
      </c>
      <c r="X13" s="405"/>
      <c r="Y13" s="405"/>
      <c r="Z13" s="405"/>
      <c r="AA13" s="405"/>
      <c r="AB13" s="406"/>
      <c r="AC13" s="372">
        <v>573</v>
      </c>
      <c r="AD13" s="373"/>
      <c r="AE13" s="373"/>
      <c r="AF13" s="373"/>
      <c r="AG13" s="374"/>
      <c r="AH13" s="372">
        <v>586</v>
      </c>
      <c r="AI13" s="373"/>
      <c r="AJ13" s="373"/>
      <c r="AK13" s="373"/>
      <c r="AL13" s="432"/>
      <c r="AM13" s="476" t="s">
        <v>132</v>
      </c>
      <c r="AN13" s="376"/>
      <c r="AO13" s="376"/>
      <c r="AP13" s="376"/>
      <c r="AQ13" s="376"/>
      <c r="AR13" s="376"/>
      <c r="AS13" s="376"/>
      <c r="AT13" s="377"/>
      <c r="AU13" s="477" t="s">
        <v>104</v>
      </c>
      <c r="AV13" s="478"/>
      <c r="AW13" s="478"/>
      <c r="AX13" s="478"/>
      <c r="AY13" s="433" t="s">
        <v>133</v>
      </c>
      <c r="AZ13" s="434"/>
      <c r="BA13" s="434"/>
      <c r="BB13" s="434"/>
      <c r="BC13" s="434"/>
      <c r="BD13" s="434"/>
      <c r="BE13" s="434"/>
      <c r="BF13" s="434"/>
      <c r="BG13" s="434"/>
      <c r="BH13" s="434"/>
      <c r="BI13" s="434"/>
      <c r="BJ13" s="434"/>
      <c r="BK13" s="434"/>
      <c r="BL13" s="434"/>
      <c r="BM13" s="435"/>
      <c r="BN13" s="419">
        <v>-36855</v>
      </c>
      <c r="BO13" s="420"/>
      <c r="BP13" s="420"/>
      <c r="BQ13" s="420"/>
      <c r="BR13" s="420"/>
      <c r="BS13" s="420"/>
      <c r="BT13" s="420"/>
      <c r="BU13" s="421"/>
      <c r="BV13" s="419">
        <v>13334</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10.8</v>
      </c>
      <c r="CU13" s="417"/>
      <c r="CV13" s="417"/>
      <c r="CW13" s="417"/>
      <c r="CX13" s="417"/>
      <c r="CY13" s="417"/>
      <c r="CZ13" s="417"/>
      <c r="DA13" s="418"/>
      <c r="DB13" s="416">
        <v>9.9</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74591</v>
      </c>
      <c r="S14" s="507"/>
      <c r="T14" s="507"/>
      <c r="U14" s="507"/>
      <c r="V14" s="508"/>
      <c r="W14" s="510"/>
      <c r="X14" s="408"/>
      <c r="Y14" s="408"/>
      <c r="Z14" s="408"/>
      <c r="AA14" s="408"/>
      <c r="AB14" s="409"/>
      <c r="AC14" s="499">
        <v>1.9</v>
      </c>
      <c r="AD14" s="500"/>
      <c r="AE14" s="500"/>
      <c r="AF14" s="500"/>
      <c r="AG14" s="501"/>
      <c r="AH14" s="499">
        <v>1.8</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v>116.7</v>
      </c>
      <c r="CU14" s="517"/>
      <c r="CV14" s="517"/>
      <c r="CW14" s="517"/>
      <c r="CX14" s="517"/>
      <c r="CY14" s="517"/>
      <c r="CZ14" s="517"/>
      <c r="DA14" s="518"/>
      <c r="DB14" s="516">
        <v>110.9</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73824</v>
      </c>
      <c r="S15" s="507"/>
      <c r="T15" s="507"/>
      <c r="U15" s="507"/>
      <c r="V15" s="508"/>
      <c r="W15" s="509" t="s">
        <v>137</v>
      </c>
      <c r="X15" s="405"/>
      <c r="Y15" s="405"/>
      <c r="Z15" s="405"/>
      <c r="AA15" s="405"/>
      <c r="AB15" s="406"/>
      <c r="AC15" s="372">
        <v>7904</v>
      </c>
      <c r="AD15" s="373"/>
      <c r="AE15" s="373"/>
      <c r="AF15" s="373"/>
      <c r="AG15" s="374"/>
      <c r="AH15" s="372">
        <v>8876</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8470432</v>
      </c>
      <c r="BO15" s="449"/>
      <c r="BP15" s="449"/>
      <c r="BQ15" s="449"/>
      <c r="BR15" s="449"/>
      <c r="BS15" s="449"/>
      <c r="BT15" s="449"/>
      <c r="BU15" s="450"/>
      <c r="BV15" s="448">
        <v>8189033</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25.7</v>
      </c>
      <c r="AD16" s="500"/>
      <c r="AE16" s="500"/>
      <c r="AF16" s="500"/>
      <c r="AG16" s="501"/>
      <c r="AH16" s="499">
        <v>27.2</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14344184</v>
      </c>
      <c r="BO16" s="420"/>
      <c r="BP16" s="420"/>
      <c r="BQ16" s="420"/>
      <c r="BR16" s="420"/>
      <c r="BS16" s="420"/>
      <c r="BT16" s="420"/>
      <c r="BU16" s="421"/>
      <c r="BV16" s="419">
        <v>13900420</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22261</v>
      </c>
      <c r="AD17" s="373"/>
      <c r="AE17" s="373"/>
      <c r="AF17" s="373"/>
      <c r="AG17" s="374"/>
      <c r="AH17" s="372">
        <v>23127</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10665267</v>
      </c>
      <c r="BO17" s="420"/>
      <c r="BP17" s="420"/>
      <c r="BQ17" s="420"/>
      <c r="BR17" s="420"/>
      <c r="BS17" s="420"/>
      <c r="BT17" s="420"/>
      <c r="BU17" s="421"/>
      <c r="BV17" s="419">
        <v>10306187</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32.71</v>
      </c>
      <c r="M18" s="472"/>
      <c r="N18" s="472"/>
      <c r="O18" s="472"/>
      <c r="P18" s="472"/>
      <c r="Q18" s="472"/>
      <c r="R18" s="473"/>
      <c r="S18" s="473"/>
      <c r="T18" s="473"/>
      <c r="U18" s="473"/>
      <c r="V18" s="474"/>
      <c r="W18" s="490"/>
      <c r="X18" s="491"/>
      <c r="Y18" s="491"/>
      <c r="Z18" s="491"/>
      <c r="AA18" s="491"/>
      <c r="AB18" s="515"/>
      <c r="AC18" s="389">
        <v>72.400000000000006</v>
      </c>
      <c r="AD18" s="390"/>
      <c r="AE18" s="390"/>
      <c r="AF18" s="390"/>
      <c r="AG18" s="475"/>
      <c r="AH18" s="389">
        <v>71</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16857826</v>
      </c>
      <c r="BO18" s="420"/>
      <c r="BP18" s="420"/>
      <c r="BQ18" s="420"/>
      <c r="BR18" s="420"/>
      <c r="BS18" s="420"/>
      <c r="BT18" s="420"/>
      <c r="BU18" s="421"/>
      <c r="BV18" s="419">
        <v>16762937</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2281</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20641368</v>
      </c>
      <c r="BO19" s="420"/>
      <c r="BP19" s="420"/>
      <c r="BQ19" s="420"/>
      <c r="BR19" s="420"/>
      <c r="BS19" s="420"/>
      <c r="BT19" s="420"/>
      <c r="BU19" s="421"/>
      <c r="BV19" s="419">
        <v>19826212</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30484</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40351778</v>
      </c>
      <c r="BO22" s="449"/>
      <c r="BP22" s="449"/>
      <c r="BQ22" s="449"/>
      <c r="BR22" s="449"/>
      <c r="BS22" s="449"/>
      <c r="BT22" s="449"/>
      <c r="BU22" s="450"/>
      <c r="BV22" s="448">
        <v>40520549</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12764730</v>
      </c>
      <c r="BO23" s="420"/>
      <c r="BP23" s="420"/>
      <c r="BQ23" s="420"/>
      <c r="BR23" s="420"/>
      <c r="BS23" s="420"/>
      <c r="BT23" s="420"/>
      <c r="BU23" s="421"/>
      <c r="BV23" s="419">
        <v>13714508</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9460</v>
      </c>
      <c r="R24" s="373"/>
      <c r="S24" s="373"/>
      <c r="T24" s="373"/>
      <c r="U24" s="373"/>
      <c r="V24" s="374"/>
      <c r="W24" s="462"/>
      <c r="X24" s="399"/>
      <c r="Y24" s="400"/>
      <c r="Z24" s="375" t="s">
        <v>162</v>
      </c>
      <c r="AA24" s="376"/>
      <c r="AB24" s="376"/>
      <c r="AC24" s="376"/>
      <c r="AD24" s="376"/>
      <c r="AE24" s="376"/>
      <c r="AF24" s="376"/>
      <c r="AG24" s="377"/>
      <c r="AH24" s="372">
        <v>456</v>
      </c>
      <c r="AI24" s="373"/>
      <c r="AJ24" s="373"/>
      <c r="AK24" s="373"/>
      <c r="AL24" s="374"/>
      <c r="AM24" s="372">
        <v>1375296</v>
      </c>
      <c r="AN24" s="373"/>
      <c r="AO24" s="373"/>
      <c r="AP24" s="373"/>
      <c r="AQ24" s="373"/>
      <c r="AR24" s="374"/>
      <c r="AS24" s="372">
        <v>3016</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28963244</v>
      </c>
      <c r="BO24" s="420"/>
      <c r="BP24" s="420"/>
      <c r="BQ24" s="420"/>
      <c r="BR24" s="420"/>
      <c r="BS24" s="420"/>
      <c r="BT24" s="420"/>
      <c r="BU24" s="421"/>
      <c r="BV24" s="419">
        <v>28247964</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2</v>
      </c>
      <c r="M25" s="373"/>
      <c r="N25" s="373"/>
      <c r="O25" s="373"/>
      <c r="P25" s="374"/>
      <c r="Q25" s="372">
        <v>7800</v>
      </c>
      <c r="R25" s="373"/>
      <c r="S25" s="373"/>
      <c r="T25" s="373"/>
      <c r="U25" s="373"/>
      <c r="V25" s="374"/>
      <c r="W25" s="462"/>
      <c r="X25" s="399"/>
      <c r="Y25" s="400"/>
      <c r="Z25" s="375" t="s">
        <v>165</v>
      </c>
      <c r="AA25" s="376"/>
      <c r="AB25" s="376"/>
      <c r="AC25" s="376"/>
      <c r="AD25" s="376"/>
      <c r="AE25" s="376"/>
      <c r="AF25" s="376"/>
      <c r="AG25" s="377"/>
      <c r="AH25" s="372">
        <v>96</v>
      </c>
      <c r="AI25" s="373"/>
      <c r="AJ25" s="373"/>
      <c r="AK25" s="373"/>
      <c r="AL25" s="374"/>
      <c r="AM25" s="372">
        <v>277632</v>
      </c>
      <c r="AN25" s="373"/>
      <c r="AO25" s="373"/>
      <c r="AP25" s="373"/>
      <c r="AQ25" s="373"/>
      <c r="AR25" s="374"/>
      <c r="AS25" s="372">
        <v>2892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9635468</v>
      </c>
      <c r="BO25" s="449"/>
      <c r="BP25" s="449"/>
      <c r="BQ25" s="449"/>
      <c r="BR25" s="449"/>
      <c r="BS25" s="449"/>
      <c r="BT25" s="449"/>
      <c r="BU25" s="450"/>
      <c r="BV25" s="448">
        <v>12234976</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7010</v>
      </c>
      <c r="R26" s="373"/>
      <c r="S26" s="373"/>
      <c r="T26" s="373"/>
      <c r="U26" s="373"/>
      <c r="V26" s="374"/>
      <c r="W26" s="462"/>
      <c r="X26" s="399"/>
      <c r="Y26" s="400"/>
      <c r="Z26" s="375" t="s">
        <v>168</v>
      </c>
      <c r="AA26" s="430"/>
      <c r="AB26" s="430"/>
      <c r="AC26" s="430"/>
      <c r="AD26" s="430"/>
      <c r="AE26" s="430"/>
      <c r="AF26" s="430"/>
      <c r="AG26" s="431"/>
      <c r="AH26" s="372">
        <v>2</v>
      </c>
      <c r="AI26" s="373"/>
      <c r="AJ26" s="373"/>
      <c r="AK26" s="373"/>
      <c r="AL26" s="374"/>
      <c r="AM26" s="372" t="s">
        <v>169</v>
      </c>
      <c r="AN26" s="373"/>
      <c r="AO26" s="373"/>
      <c r="AP26" s="373"/>
      <c r="AQ26" s="373"/>
      <c r="AR26" s="374"/>
      <c r="AS26" s="372" t="s">
        <v>169</v>
      </c>
      <c r="AT26" s="373"/>
      <c r="AU26" s="373"/>
      <c r="AV26" s="373"/>
      <c r="AW26" s="373"/>
      <c r="AX26" s="432"/>
      <c r="AY26" s="459" t="s">
        <v>170</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171</v>
      </c>
      <c r="F27" s="376"/>
      <c r="G27" s="376"/>
      <c r="H27" s="376"/>
      <c r="I27" s="376"/>
      <c r="J27" s="376"/>
      <c r="K27" s="377"/>
      <c r="L27" s="372">
        <v>1</v>
      </c>
      <c r="M27" s="373"/>
      <c r="N27" s="373"/>
      <c r="O27" s="373"/>
      <c r="P27" s="374"/>
      <c r="Q27" s="372">
        <v>5600</v>
      </c>
      <c r="R27" s="373"/>
      <c r="S27" s="373"/>
      <c r="T27" s="373"/>
      <c r="U27" s="373"/>
      <c r="V27" s="374"/>
      <c r="W27" s="462"/>
      <c r="X27" s="399"/>
      <c r="Y27" s="400"/>
      <c r="Z27" s="375" t="s">
        <v>172</v>
      </c>
      <c r="AA27" s="376"/>
      <c r="AB27" s="376"/>
      <c r="AC27" s="376"/>
      <c r="AD27" s="376"/>
      <c r="AE27" s="376"/>
      <c r="AF27" s="376"/>
      <c r="AG27" s="377"/>
      <c r="AH27" s="372">
        <v>8</v>
      </c>
      <c r="AI27" s="373"/>
      <c r="AJ27" s="373"/>
      <c r="AK27" s="373"/>
      <c r="AL27" s="374"/>
      <c r="AM27" s="372">
        <v>25263</v>
      </c>
      <c r="AN27" s="373"/>
      <c r="AO27" s="373"/>
      <c r="AP27" s="373"/>
      <c r="AQ27" s="373"/>
      <c r="AR27" s="374"/>
      <c r="AS27" s="372">
        <v>3158</v>
      </c>
      <c r="AT27" s="373"/>
      <c r="AU27" s="373"/>
      <c r="AV27" s="373"/>
      <c r="AW27" s="373"/>
      <c r="AX27" s="432"/>
      <c r="AY27" s="456" t="s">
        <v>173</v>
      </c>
      <c r="AZ27" s="457"/>
      <c r="BA27" s="457"/>
      <c r="BB27" s="457"/>
      <c r="BC27" s="457"/>
      <c r="BD27" s="457"/>
      <c r="BE27" s="457"/>
      <c r="BF27" s="457"/>
      <c r="BG27" s="457"/>
      <c r="BH27" s="457"/>
      <c r="BI27" s="457"/>
      <c r="BJ27" s="457"/>
      <c r="BK27" s="457"/>
      <c r="BL27" s="457"/>
      <c r="BM27" s="458"/>
      <c r="BN27" s="453">
        <v>2024667</v>
      </c>
      <c r="BO27" s="454"/>
      <c r="BP27" s="454"/>
      <c r="BQ27" s="454"/>
      <c r="BR27" s="454"/>
      <c r="BS27" s="454"/>
      <c r="BT27" s="454"/>
      <c r="BU27" s="455"/>
      <c r="BV27" s="453">
        <v>2024415</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174</v>
      </c>
      <c r="F28" s="376"/>
      <c r="G28" s="376"/>
      <c r="H28" s="376"/>
      <c r="I28" s="376"/>
      <c r="J28" s="376"/>
      <c r="K28" s="377"/>
      <c r="L28" s="372">
        <v>1</v>
      </c>
      <c r="M28" s="373"/>
      <c r="N28" s="373"/>
      <c r="O28" s="373"/>
      <c r="P28" s="374"/>
      <c r="Q28" s="372">
        <v>4950</v>
      </c>
      <c r="R28" s="373"/>
      <c r="S28" s="373"/>
      <c r="T28" s="373"/>
      <c r="U28" s="373"/>
      <c r="V28" s="374"/>
      <c r="W28" s="462"/>
      <c r="X28" s="399"/>
      <c r="Y28" s="400"/>
      <c r="Z28" s="375" t="s">
        <v>175</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176</v>
      </c>
      <c r="AZ28" s="437"/>
      <c r="BA28" s="437"/>
      <c r="BB28" s="438"/>
      <c r="BC28" s="445" t="s">
        <v>46</v>
      </c>
      <c r="BD28" s="446"/>
      <c r="BE28" s="446"/>
      <c r="BF28" s="446"/>
      <c r="BG28" s="446"/>
      <c r="BH28" s="446"/>
      <c r="BI28" s="446"/>
      <c r="BJ28" s="446"/>
      <c r="BK28" s="446"/>
      <c r="BL28" s="446"/>
      <c r="BM28" s="447"/>
      <c r="BN28" s="448">
        <v>859528</v>
      </c>
      <c r="BO28" s="449"/>
      <c r="BP28" s="449"/>
      <c r="BQ28" s="449"/>
      <c r="BR28" s="449"/>
      <c r="BS28" s="449"/>
      <c r="BT28" s="449"/>
      <c r="BU28" s="450"/>
      <c r="BV28" s="448">
        <v>897370</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177</v>
      </c>
      <c r="F29" s="376"/>
      <c r="G29" s="376"/>
      <c r="H29" s="376"/>
      <c r="I29" s="376"/>
      <c r="J29" s="376"/>
      <c r="K29" s="377"/>
      <c r="L29" s="372">
        <v>18</v>
      </c>
      <c r="M29" s="373"/>
      <c r="N29" s="373"/>
      <c r="O29" s="373"/>
      <c r="P29" s="374"/>
      <c r="Q29" s="372">
        <v>4450</v>
      </c>
      <c r="R29" s="373"/>
      <c r="S29" s="373"/>
      <c r="T29" s="373"/>
      <c r="U29" s="373"/>
      <c r="V29" s="374"/>
      <c r="W29" s="463"/>
      <c r="X29" s="464"/>
      <c r="Y29" s="465"/>
      <c r="Z29" s="375" t="s">
        <v>178</v>
      </c>
      <c r="AA29" s="376"/>
      <c r="AB29" s="376"/>
      <c r="AC29" s="376"/>
      <c r="AD29" s="376"/>
      <c r="AE29" s="376"/>
      <c r="AF29" s="376"/>
      <c r="AG29" s="377"/>
      <c r="AH29" s="372">
        <v>464</v>
      </c>
      <c r="AI29" s="373"/>
      <c r="AJ29" s="373"/>
      <c r="AK29" s="373"/>
      <c r="AL29" s="374"/>
      <c r="AM29" s="372">
        <v>1400559</v>
      </c>
      <c r="AN29" s="373"/>
      <c r="AO29" s="373"/>
      <c r="AP29" s="373"/>
      <c r="AQ29" s="373"/>
      <c r="AR29" s="374"/>
      <c r="AS29" s="372">
        <v>3018</v>
      </c>
      <c r="AT29" s="373"/>
      <c r="AU29" s="373"/>
      <c r="AV29" s="373"/>
      <c r="AW29" s="373"/>
      <c r="AX29" s="432"/>
      <c r="AY29" s="439"/>
      <c r="AZ29" s="440"/>
      <c r="BA29" s="440"/>
      <c r="BB29" s="441"/>
      <c r="BC29" s="433" t="s">
        <v>179</v>
      </c>
      <c r="BD29" s="434"/>
      <c r="BE29" s="434"/>
      <c r="BF29" s="434"/>
      <c r="BG29" s="434"/>
      <c r="BH29" s="434"/>
      <c r="BI29" s="434"/>
      <c r="BJ29" s="434"/>
      <c r="BK29" s="434"/>
      <c r="BL29" s="434"/>
      <c r="BM29" s="435"/>
      <c r="BN29" s="419">
        <v>83394</v>
      </c>
      <c r="BO29" s="420"/>
      <c r="BP29" s="420"/>
      <c r="BQ29" s="420"/>
      <c r="BR29" s="420"/>
      <c r="BS29" s="420"/>
      <c r="BT29" s="420"/>
      <c r="BU29" s="421"/>
      <c r="BV29" s="419">
        <v>358898</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180</v>
      </c>
      <c r="X30" s="387"/>
      <c r="Y30" s="387"/>
      <c r="Z30" s="387"/>
      <c r="AA30" s="387"/>
      <c r="AB30" s="387"/>
      <c r="AC30" s="387"/>
      <c r="AD30" s="387"/>
      <c r="AE30" s="387"/>
      <c r="AF30" s="387"/>
      <c r="AG30" s="388"/>
      <c r="AH30" s="389">
        <v>99.1</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3837068</v>
      </c>
      <c r="BO30" s="454"/>
      <c r="BP30" s="454"/>
      <c r="BQ30" s="454"/>
      <c r="BR30" s="454"/>
      <c r="BS30" s="454"/>
      <c r="BT30" s="454"/>
      <c r="BU30" s="455"/>
      <c r="BV30" s="453">
        <v>4451372</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181</v>
      </c>
      <c r="D32" s="378"/>
      <c r="E32" s="378"/>
      <c r="F32" s="378"/>
      <c r="G32" s="378"/>
      <c r="H32" s="378"/>
      <c r="I32" s="378"/>
      <c r="J32" s="378"/>
      <c r="K32" s="378"/>
      <c r="L32" s="378"/>
      <c r="M32" s="378"/>
      <c r="N32" s="378"/>
      <c r="O32" s="378"/>
      <c r="P32" s="378"/>
      <c r="Q32" s="378"/>
      <c r="R32" s="378"/>
      <c r="S32" s="378"/>
      <c r="U32" s="379" t="s">
        <v>182</v>
      </c>
      <c r="V32" s="379"/>
      <c r="W32" s="379"/>
      <c r="X32" s="379"/>
      <c r="Y32" s="379"/>
      <c r="Z32" s="379"/>
      <c r="AA32" s="379"/>
      <c r="AB32" s="379"/>
      <c r="AC32" s="379"/>
      <c r="AD32" s="379"/>
      <c r="AE32" s="379"/>
      <c r="AF32" s="379"/>
      <c r="AG32" s="379"/>
      <c r="AH32" s="379"/>
      <c r="AI32" s="379"/>
      <c r="AJ32" s="379"/>
      <c r="AK32" s="379"/>
      <c r="AM32" s="379" t="s">
        <v>183</v>
      </c>
      <c r="AN32" s="379"/>
      <c r="AO32" s="379"/>
      <c r="AP32" s="379"/>
      <c r="AQ32" s="379"/>
      <c r="AR32" s="379"/>
      <c r="AS32" s="379"/>
      <c r="AT32" s="379"/>
      <c r="AU32" s="379"/>
      <c r="AV32" s="379"/>
      <c r="AW32" s="379"/>
      <c r="AX32" s="379"/>
      <c r="AY32" s="379"/>
      <c r="AZ32" s="379"/>
      <c r="BA32" s="379"/>
      <c r="BB32" s="379"/>
      <c r="BC32" s="379"/>
      <c r="BE32" s="379" t="s">
        <v>184</v>
      </c>
      <c r="BF32" s="379"/>
      <c r="BG32" s="379"/>
      <c r="BH32" s="379"/>
      <c r="BI32" s="379"/>
      <c r="BJ32" s="379"/>
      <c r="BK32" s="379"/>
      <c r="BL32" s="379"/>
      <c r="BM32" s="379"/>
      <c r="BN32" s="379"/>
      <c r="BO32" s="379"/>
      <c r="BP32" s="379"/>
      <c r="BQ32" s="379"/>
      <c r="BR32" s="379"/>
      <c r="BS32" s="379"/>
      <c r="BT32" s="379"/>
      <c r="BU32" s="379"/>
      <c r="BW32" s="379" t="s">
        <v>185</v>
      </c>
      <c r="BX32" s="379"/>
      <c r="BY32" s="379"/>
      <c r="BZ32" s="379"/>
      <c r="CA32" s="379"/>
      <c r="CB32" s="379"/>
      <c r="CC32" s="379"/>
      <c r="CD32" s="379"/>
      <c r="CE32" s="379"/>
      <c r="CF32" s="379"/>
      <c r="CG32" s="379"/>
      <c r="CH32" s="379"/>
      <c r="CI32" s="379"/>
      <c r="CJ32" s="379"/>
      <c r="CK32" s="379"/>
      <c r="CL32" s="379"/>
      <c r="CM32" s="379"/>
      <c r="CO32" s="379" t="s">
        <v>186</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187</v>
      </c>
      <c r="D33" s="371"/>
      <c r="E33" s="370" t="s">
        <v>188</v>
      </c>
      <c r="F33" s="370"/>
      <c r="G33" s="370"/>
      <c r="H33" s="370"/>
      <c r="I33" s="370"/>
      <c r="J33" s="370"/>
      <c r="K33" s="370"/>
      <c r="L33" s="370"/>
      <c r="M33" s="370"/>
      <c r="N33" s="370"/>
      <c r="O33" s="370"/>
      <c r="P33" s="370"/>
      <c r="Q33" s="370"/>
      <c r="R33" s="370"/>
      <c r="S33" s="370"/>
      <c r="T33" s="206"/>
      <c r="U33" s="371" t="s">
        <v>187</v>
      </c>
      <c r="V33" s="371"/>
      <c r="W33" s="370" t="s">
        <v>188</v>
      </c>
      <c r="X33" s="370"/>
      <c r="Y33" s="370"/>
      <c r="Z33" s="370"/>
      <c r="AA33" s="370"/>
      <c r="AB33" s="370"/>
      <c r="AC33" s="370"/>
      <c r="AD33" s="370"/>
      <c r="AE33" s="370"/>
      <c r="AF33" s="370"/>
      <c r="AG33" s="370"/>
      <c r="AH33" s="370"/>
      <c r="AI33" s="370"/>
      <c r="AJ33" s="370"/>
      <c r="AK33" s="370"/>
      <c r="AL33" s="206"/>
      <c r="AM33" s="371" t="s">
        <v>187</v>
      </c>
      <c r="AN33" s="371"/>
      <c r="AO33" s="370" t="s">
        <v>188</v>
      </c>
      <c r="AP33" s="370"/>
      <c r="AQ33" s="370"/>
      <c r="AR33" s="370"/>
      <c r="AS33" s="370"/>
      <c r="AT33" s="370"/>
      <c r="AU33" s="370"/>
      <c r="AV33" s="370"/>
      <c r="AW33" s="370"/>
      <c r="AX33" s="370"/>
      <c r="AY33" s="370"/>
      <c r="AZ33" s="370"/>
      <c r="BA33" s="370"/>
      <c r="BB33" s="370"/>
      <c r="BC33" s="370"/>
      <c r="BD33" s="207"/>
      <c r="BE33" s="370" t="s">
        <v>189</v>
      </c>
      <c r="BF33" s="370"/>
      <c r="BG33" s="370" t="s">
        <v>190</v>
      </c>
      <c r="BH33" s="370"/>
      <c r="BI33" s="370"/>
      <c r="BJ33" s="370"/>
      <c r="BK33" s="370"/>
      <c r="BL33" s="370"/>
      <c r="BM33" s="370"/>
      <c r="BN33" s="370"/>
      <c r="BO33" s="370"/>
      <c r="BP33" s="370"/>
      <c r="BQ33" s="370"/>
      <c r="BR33" s="370"/>
      <c r="BS33" s="370"/>
      <c r="BT33" s="370"/>
      <c r="BU33" s="370"/>
      <c r="BV33" s="207"/>
      <c r="BW33" s="371" t="s">
        <v>189</v>
      </c>
      <c r="BX33" s="371"/>
      <c r="BY33" s="370" t="s">
        <v>191</v>
      </c>
      <c r="BZ33" s="370"/>
      <c r="CA33" s="370"/>
      <c r="CB33" s="370"/>
      <c r="CC33" s="370"/>
      <c r="CD33" s="370"/>
      <c r="CE33" s="370"/>
      <c r="CF33" s="370"/>
      <c r="CG33" s="370"/>
      <c r="CH33" s="370"/>
      <c r="CI33" s="370"/>
      <c r="CJ33" s="370"/>
      <c r="CK33" s="370"/>
      <c r="CL33" s="370"/>
      <c r="CM33" s="370"/>
      <c r="CN33" s="206"/>
      <c r="CO33" s="371" t="s">
        <v>187</v>
      </c>
      <c r="CP33" s="371"/>
      <c r="CQ33" s="370" t="s">
        <v>192</v>
      </c>
      <c r="CR33" s="370"/>
      <c r="CS33" s="370"/>
      <c r="CT33" s="370"/>
      <c r="CU33" s="370"/>
      <c r="CV33" s="370"/>
      <c r="CW33" s="370"/>
      <c r="CX33" s="370"/>
      <c r="CY33" s="370"/>
      <c r="CZ33" s="370"/>
      <c r="DA33" s="370"/>
      <c r="DB33" s="370"/>
      <c r="DC33" s="370"/>
      <c r="DD33" s="370"/>
      <c r="DE33" s="370"/>
      <c r="DF33" s="206"/>
      <c r="DG33" s="369" t="s">
        <v>193</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国民健康保険事業特別会計</v>
      </c>
      <c r="X34" s="368"/>
      <c r="Y34" s="368"/>
      <c r="Z34" s="368"/>
      <c r="AA34" s="368"/>
      <c r="AB34" s="368"/>
      <c r="AC34" s="368"/>
      <c r="AD34" s="368"/>
      <c r="AE34" s="368"/>
      <c r="AF34" s="368"/>
      <c r="AG34" s="368"/>
      <c r="AH34" s="368"/>
      <c r="AI34" s="368"/>
      <c r="AJ34" s="368"/>
      <c r="AK34" s="368"/>
      <c r="AL34" s="181"/>
      <c r="AM34" s="367">
        <f>IF(AO34="","",MAX(C34:D43,U34:V43)+1)</f>
        <v>5</v>
      </c>
      <c r="AN34" s="367"/>
      <c r="AO34" s="368" t="str">
        <f>IF('各会計、関係団体の財政状況及び健全化判断比率'!B31="","",'各会計、関係団体の財政状況及び健全化判断比率'!B31)</f>
        <v>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7</v>
      </c>
      <c r="BX34" s="367"/>
      <c r="BY34" s="368" t="str">
        <f>IF('各会計、関係団体の財政状況及び健全化判断比率'!B68="","",'各会計、関係団体の財政状況及び健全化判断比率'!B68)</f>
        <v>城南衛生管理組合</v>
      </c>
      <c r="BZ34" s="368"/>
      <c r="CA34" s="368"/>
      <c r="CB34" s="368"/>
      <c r="CC34" s="368"/>
      <c r="CD34" s="368"/>
      <c r="CE34" s="368"/>
      <c r="CF34" s="368"/>
      <c r="CG34" s="368"/>
      <c r="CH34" s="368"/>
      <c r="CI34" s="368"/>
      <c r="CJ34" s="368"/>
      <c r="CK34" s="368"/>
      <c r="CL34" s="368"/>
      <c r="CM34" s="368"/>
      <c r="CN34" s="181"/>
      <c r="CO34" s="367">
        <f>IF(CQ34="","",MAX(C34:D43,U34:V43,AM34:AN43,BE34:BF43,BW34:BX43)+1)</f>
        <v>13</v>
      </c>
      <c r="CP34" s="367"/>
      <c r="CQ34" s="368" t="str">
        <f>IF('各会計、関係団体の財政状況及び健全化判断比率'!BS7="","",'各会計、関係団体の財政状況及び健全化判断比率'!BS7)</f>
        <v>城陽市民余暇活動センター</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介護保険事業特別会計</v>
      </c>
      <c r="X35" s="368"/>
      <c r="Y35" s="368"/>
      <c r="Z35" s="368"/>
      <c r="AA35" s="368"/>
      <c r="AB35" s="368"/>
      <c r="AC35" s="368"/>
      <c r="AD35" s="368"/>
      <c r="AE35" s="368"/>
      <c r="AF35" s="368"/>
      <c r="AG35" s="368"/>
      <c r="AH35" s="368"/>
      <c r="AI35" s="368"/>
      <c r="AJ35" s="368"/>
      <c r="AK35" s="368"/>
      <c r="AL35" s="181"/>
      <c r="AM35" s="367">
        <f t="shared" ref="AM35:AM43" si="0">IF(AO35="","",AM34+1)</f>
        <v>6</v>
      </c>
      <c r="AN35" s="367"/>
      <c r="AO35" s="368" t="str">
        <f>IF('各会計、関係団体の財政状況及び健全化判断比率'!B32="","",'各会計、関係団体の財政状況及び健全化判断比率'!B32)</f>
        <v>公共下水道事業会計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8</v>
      </c>
      <c r="BX35" s="367"/>
      <c r="BY35" s="368" t="str">
        <f>IF('各会計、関係団体の財政状況及び健全化判断比率'!B69="","",'各会計、関係団体の財政状況及び健全化判断比率'!B69)</f>
        <v>京都府後期高齢者医療広域連合（一般会計）</v>
      </c>
      <c r="BZ35" s="368"/>
      <c r="CA35" s="368"/>
      <c r="CB35" s="368"/>
      <c r="CC35" s="368"/>
      <c r="CD35" s="368"/>
      <c r="CE35" s="368"/>
      <c r="CF35" s="368"/>
      <c r="CG35" s="368"/>
      <c r="CH35" s="368"/>
      <c r="CI35" s="368"/>
      <c r="CJ35" s="368"/>
      <c r="CK35" s="368"/>
      <c r="CL35" s="368"/>
      <c r="CM35" s="368"/>
      <c r="CN35" s="181"/>
      <c r="CO35" s="367">
        <f t="shared" ref="CO35:CO43" si="3">IF(CQ35="","",CO34+1)</f>
        <v>14</v>
      </c>
      <c r="CP35" s="367"/>
      <c r="CQ35" s="368" t="str">
        <f>IF('各会計、関係団体の財政状況及び健全化判断比率'!BS8="","",'各会計、関係団体の財政状況及び健全化判断比率'!BS8)</f>
        <v>サンガタウン城陽</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9</v>
      </c>
      <c r="BX36" s="367"/>
      <c r="BY36" s="368" t="str">
        <f>IF('各会計、関係団体の財政状況及び健全化判断比率'!B70="","",'各会計、関係団体の財政状況及び健全化判断比率'!B70)</f>
        <v>京都府後期高齢者医療広域連合（特別会計）</v>
      </c>
      <c r="BZ36" s="368"/>
      <c r="CA36" s="368"/>
      <c r="CB36" s="368"/>
      <c r="CC36" s="368"/>
      <c r="CD36" s="368"/>
      <c r="CE36" s="368"/>
      <c r="CF36" s="368"/>
      <c r="CG36" s="368"/>
      <c r="CH36" s="368"/>
      <c r="CI36" s="368"/>
      <c r="CJ36" s="368"/>
      <c r="CK36" s="368"/>
      <c r="CL36" s="368"/>
      <c r="CM36" s="368"/>
      <c r="CN36" s="181"/>
      <c r="CO36" s="367">
        <f t="shared" si="3"/>
        <v>15</v>
      </c>
      <c r="CP36" s="367"/>
      <c r="CQ36" s="368" t="str">
        <f>IF('各会計、関係団体の財政状況及び健全化判断比率'!BS9="","",'各会計、関係団体の財政状況及び健全化判断比率'!BS9)</f>
        <v>城南土地開発公社</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〇</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10</v>
      </c>
      <c r="BX37" s="367"/>
      <c r="BY37" s="368" t="str">
        <f>IF('各会計、関係団体の財政状況及び健全化判断比率'!B71="","",'各会計、関係団体の財政状況及び健全化判断比率'!B71)</f>
        <v>淀川・木津川水防事務組合（一般会計）</v>
      </c>
      <c r="BZ37" s="368"/>
      <c r="CA37" s="368"/>
      <c r="CB37" s="368"/>
      <c r="CC37" s="368"/>
      <c r="CD37" s="368"/>
      <c r="CE37" s="368"/>
      <c r="CF37" s="368"/>
      <c r="CG37" s="368"/>
      <c r="CH37" s="368"/>
      <c r="CI37" s="368"/>
      <c r="CJ37" s="368"/>
      <c r="CK37" s="368"/>
      <c r="CL37" s="368"/>
      <c r="CM37" s="368"/>
      <c r="CN37" s="181"/>
      <c r="CO37" s="367">
        <f t="shared" si="3"/>
        <v>16</v>
      </c>
      <c r="CP37" s="367"/>
      <c r="CQ37" s="368" t="str">
        <f>IF('各会計、関係団体の財政状況及び健全化判断比率'!BS10="","",'各会計、関係団体の財政状況及び健全化判断比率'!BS10)</f>
        <v>城陽山砂利採取地整備公社</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11</v>
      </c>
      <c r="BX38" s="367"/>
      <c r="BY38" s="368" t="str">
        <f>IF('各会計、関係団体の財政状況及び健全化判断比率'!B72="","",'各会計、関係団体の財政状況及び健全化判断比率'!B72)</f>
        <v>京都府自治会館管理組合（一般会計）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12</v>
      </c>
      <c r="BX39" s="367"/>
      <c r="BY39" s="368" t="str">
        <f>IF('各会計、関係団体の財政状況及び健全化判断比率'!B73="","",'各会計、関係団体の財政状況及び健全化判断比率'!B73)</f>
        <v>京都地方税機構（一般会計）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194</v>
      </c>
      <c r="E46" s="364" t="s">
        <v>195</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196</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197</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198</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199</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200</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201</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202</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mKSRi4qhdVGKqju4/opA1N2aAPcNDQrqawISd4j3qMgqltMc31SdYbT1iAjJzMgEg4tm+5sBd4wOv5rRxu6WzQ==" saltValue="OXIWQ/QkX7oqUmAJHfeEY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203</v>
      </c>
      <c r="DI1" s="718"/>
      <c r="DJ1" s="718"/>
      <c r="DK1" s="718"/>
      <c r="DL1" s="718"/>
      <c r="DM1" s="718"/>
      <c r="DN1" s="719"/>
      <c r="DO1" s="214"/>
      <c r="DP1" s="717" t="s">
        <v>204</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206</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207</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208</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209</v>
      </c>
      <c r="S4" s="674"/>
      <c r="T4" s="674"/>
      <c r="U4" s="674"/>
      <c r="V4" s="674"/>
      <c r="W4" s="674"/>
      <c r="X4" s="674"/>
      <c r="Y4" s="675"/>
      <c r="Z4" s="673" t="s">
        <v>210</v>
      </c>
      <c r="AA4" s="674"/>
      <c r="AB4" s="674"/>
      <c r="AC4" s="675"/>
      <c r="AD4" s="673" t="s">
        <v>211</v>
      </c>
      <c r="AE4" s="674"/>
      <c r="AF4" s="674"/>
      <c r="AG4" s="674"/>
      <c r="AH4" s="674"/>
      <c r="AI4" s="674"/>
      <c r="AJ4" s="674"/>
      <c r="AK4" s="675"/>
      <c r="AL4" s="673" t="s">
        <v>210</v>
      </c>
      <c r="AM4" s="674"/>
      <c r="AN4" s="674"/>
      <c r="AO4" s="675"/>
      <c r="AP4" s="720" t="s">
        <v>212</v>
      </c>
      <c r="AQ4" s="720"/>
      <c r="AR4" s="720"/>
      <c r="AS4" s="720"/>
      <c r="AT4" s="720"/>
      <c r="AU4" s="720"/>
      <c r="AV4" s="720"/>
      <c r="AW4" s="720"/>
      <c r="AX4" s="720"/>
      <c r="AY4" s="720"/>
      <c r="AZ4" s="720"/>
      <c r="BA4" s="720"/>
      <c r="BB4" s="720"/>
      <c r="BC4" s="720"/>
      <c r="BD4" s="720"/>
      <c r="BE4" s="720"/>
      <c r="BF4" s="720"/>
      <c r="BG4" s="720" t="s">
        <v>213</v>
      </c>
      <c r="BH4" s="720"/>
      <c r="BI4" s="720"/>
      <c r="BJ4" s="720"/>
      <c r="BK4" s="720"/>
      <c r="BL4" s="720"/>
      <c r="BM4" s="720"/>
      <c r="BN4" s="720"/>
      <c r="BO4" s="720" t="s">
        <v>210</v>
      </c>
      <c r="BP4" s="720"/>
      <c r="BQ4" s="720"/>
      <c r="BR4" s="720"/>
      <c r="BS4" s="720" t="s">
        <v>214</v>
      </c>
      <c r="BT4" s="720"/>
      <c r="BU4" s="720"/>
      <c r="BV4" s="720"/>
      <c r="BW4" s="720"/>
      <c r="BX4" s="720"/>
      <c r="BY4" s="720"/>
      <c r="BZ4" s="720"/>
      <c r="CA4" s="720"/>
      <c r="CB4" s="720"/>
      <c r="CD4" s="673" t="s">
        <v>215</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216</v>
      </c>
      <c r="C5" s="680"/>
      <c r="D5" s="680"/>
      <c r="E5" s="680"/>
      <c r="F5" s="680"/>
      <c r="G5" s="680"/>
      <c r="H5" s="680"/>
      <c r="I5" s="680"/>
      <c r="J5" s="680"/>
      <c r="K5" s="680"/>
      <c r="L5" s="680"/>
      <c r="M5" s="680"/>
      <c r="N5" s="680"/>
      <c r="O5" s="680"/>
      <c r="P5" s="680"/>
      <c r="Q5" s="681"/>
      <c r="R5" s="676">
        <v>9187715</v>
      </c>
      <c r="S5" s="677"/>
      <c r="T5" s="677"/>
      <c r="U5" s="677"/>
      <c r="V5" s="677"/>
      <c r="W5" s="677"/>
      <c r="X5" s="677"/>
      <c r="Y5" s="702"/>
      <c r="Z5" s="715">
        <v>27</v>
      </c>
      <c r="AA5" s="715"/>
      <c r="AB5" s="715"/>
      <c r="AC5" s="715"/>
      <c r="AD5" s="716">
        <v>8534151</v>
      </c>
      <c r="AE5" s="716"/>
      <c r="AF5" s="716"/>
      <c r="AG5" s="716"/>
      <c r="AH5" s="716"/>
      <c r="AI5" s="716"/>
      <c r="AJ5" s="716"/>
      <c r="AK5" s="716"/>
      <c r="AL5" s="703">
        <v>50.5</v>
      </c>
      <c r="AM5" s="685"/>
      <c r="AN5" s="685"/>
      <c r="AO5" s="704"/>
      <c r="AP5" s="679" t="s">
        <v>217</v>
      </c>
      <c r="AQ5" s="680"/>
      <c r="AR5" s="680"/>
      <c r="AS5" s="680"/>
      <c r="AT5" s="680"/>
      <c r="AU5" s="680"/>
      <c r="AV5" s="680"/>
      <c r="AW5" s="680"/>
      <c r="AX5" s="680"/>
      <c r="AY5" s="680"/>
      <c r="AZ5" s="680"/>
      <c r="BA5" s="680"/>
      <c r="BB5" s="680"/>
      <c r="BC5" s="680"/>
      <c r="BD5" s="680"/>
      <c r="BE5" s="680"/>
      <c r="BF5" s="681"/>
      <c r="BG5" s="621">
        <v>8534151</v>
      </c>
      <c r="BH5" s="622"/>
      <c r="BI5" s="622"/>
      <c r="BJ5" s="622"/>
      <c r="BK5" s="622"/>
      <c r="BL5" s="622"/>
      <c r="BM5" s="622"/>
      <c r="BN5" s="623"/>
      <c r="BO5" s="659">
        <v>92.9</v>
      </c>
      <c r="BP5" s="659"/>
      <c r="BQ5" s="659"/>
      <c r="BR5" s="659"/>
      <c r="BS5" s="660">
        <v>105394</v>
      </c>
      <c r="BT5" s="660"/>
      <c r="BU5" s="660"/>
      <c r="BV5" s="660"/>
      <c r="BW5" s="660"/>
      <c r="BX5" s="660"/>
      <c r="BY5" s="660"/>
      <c r="BZ5" s="660"/>
      <c r="CA5" s="660"/>
      <c r="CB5" s="700"/>
      <c r="CD5" s="673" t="s">
        <v>212</v>
      </c>
      <c r="CE5" s="674"/>
      <c r="CF5" s="674"/>
      <c r="CG5" s="674"/>
      <c r="CH5" s="674"/>
      <c r="CI5" s="674"/>
      <c r="CJ5" s="674"/>
      <c r="CK5" s="674"/>
      <c r="CL5" s="674"/>
      <c r="CM5" s="674"/>
      <c r="CN5" s="674"/>
      <c r="CO5" s="674"/>
      <c r="CP5" s="674"/>
      <c r="CQ5" s="675"/>
      <c r="CR5" s="673" t="s">
        <v>218</v>
      </c>
      <c r="CS5" s="674"/>
      <c r="CT5" s="674"/>
      <c r="CU5" s="674"/>
      <c r="CV5" s="674"/>
      <c r="CW5" s="674"/>
      <c r="CX5" s="674"/>
      <c r="CY5" s="675"/>
      <c r="CZ5" s="673" t="s">
        <v>210</v>
      </c>
      <c r="DA5" s="674"/>
      <c r="DB5" s="674"/>
      <c r="DC5" s="675"/>
      <c r="DD5" s="673" t="s">
        <v>219</v>
      </c>
      <c r="DE5" s="674"/>
      <c r="DF5" s="674"/>
      <c r="DG5" s="674"/>
      <c r="DH5" s="674"/>
      <c r="DI5" s="674"/>
      <c r="DJ5" s="674"/>
      <c r="DK5" s="674"/>
      <c r="DL5" s="674"/>
      <c r="DM5" s="674"/>
      <c r="DN5" s="674"/>
      <c r="DO5" s="674"/>
      <c r="DP5" s="675"/>
      <c r="DQ5" s="673" t="s">
        <v>220</v>
      </c>
      <c r="DR5" s="674"/>
      <c r="DS5" s="674"/>
      <c r="DT5" s="674"/>
      <c r="DU5" s="674"/>
      <c r="DV5" s="674"/>
      <c r="DW5" s="674"/>
      <c r="DX5" s="674"/>
      <c r="DY5" s="674"/>
      <c r="DZ5" s="674"/>
      <c r="EA5" s="674"/>
      <c r="EB5" s="674"/>
      <c r="EC5" s="675"/>
    </row>
    <row r="6" spans="2:143" ht="11.25" customHeight="1" x14ac:dyDescent="0.15">
      <c r="B6" s="618" t="s">
        <v>221</v>
      </c>
      <c r="C6" s="619"/>
      <c r="D6" s="619"/>
      <c r="E6" s="619"/>
      <c r="F6" s="619"/>
      <c r="G6" s="619"/>
      <c r="H6" s="619"/>
      <c r="I6" s="619"/>
      <c r="J6" s="619"/>
      <c r="K6" s="619"/>
      <c r="L6" s="619"/>
      <c r="M6" s="619"/>
      <c r="N6" s="619"/>
      <c r="O6" s="619"/>
      <c r="P6" s="619"/>
      <c r="Q6" s="620"/>
      <c r="R6" s="621">
        <v>153764</v>
      </c>
      <c r="S6" s="622"/>
      <c r="T6" s="622"/>
      <c r="U6" s="622"/>
      <c r="V6" s="622"/>
      <c r="W6" s="622"/>
      <c r="X6" s="622"/>
      <c r="Y6" s="623"/>
      <c r="Z6" s="659">
        <v>0.5</v>
      </c>
      <c r="AA6" s="659"/>
      <c r="AB6" s="659"/>
      <c r="AC6" s="659"/>
      <c r="AD6" s="660">
        <v>153764</v>
      </c>
      <c r="AE6" s="660"/>
      <c r="AF6" s="660"/>
      <c r="AG6" s="660"/>
      <c r="AH6" s="660"/>
      <c r="AI6" s="660"/>
      <c r="AJ6" s="660"/>
      <c r="AK6" s="660"/>
      <c r="AL6" s="624">
        <v>0.9</v>
      </c>
      <c r="AM6" s="625"/>
      <c r="AN6" s="625"/>
      <c r="AO6" s="661"/>
      <c r="AP6" s="618" t="s">
        <v>222</v>
      </c>
      <c r="AQ6" s="619"/>
      <c r="AR6" s="619"/>
      <c r="AS6" s="619"/>
      <c r="AT6" s="619"/>
      <c r="AU6" s="619"/>
      <c r="AV6" s="619"/>
      <c r="AW6" s="619"/>
      <c r="AX6" s="619"/>
      <c r="AY6" s="619"/>
      <c r="AZ6" s="619"/>
      <c r="BA6" s="619"/>
      <c r="BB6" s="619"/>
      <c r="BC6" s="619"/>
      <c r="BD6" s="619"/>
      <c r="BE6" s="619"/>
      <c r="BF6" s="620"/>
      <c r="BG6" s="621">
        <v>8534151</v>
      </c>
      <c r="BH6" s="622"/>
      <c r="BI6" s="622"/>
      <c r="BJ6" s="622"/>
      <c r="BK6" s="622"/>
      <c r="BL6" s="622"/>
      <c r="BM6" s="622"/>
      <c r="BN6" s="623"/>
      <c r="BO6" s="659">
        <v>92.9</v>
      </c>
      <c r="BP6" s="659"/>
      <c r="BQ6" s="659"/>
      <c r="BR6" s="659"/>
      <c r="BS6" s="660">
        <v>105394</v>
      </c>
      <c r="BT6" s="660"/>
      <c r="BU6" s="660"/>
      <c r="BV6" s="660"/>
      <c r="BW6" s="660"/>
      <c r="BX6" s="660"/>
      <c r="BY6" s="660"/>
      <c r="BZ6" s="660"/>
      <c r="CA6" s="660"/>
      <c r="CB6" s="700"/>
      <c r="CD6" s="679" t="s">
        <v>223</v>
      </c>
      <c r="CE6" s="680"/>
      <c r="CF6" s="680"/>
      <c r="CG6" s="680"/>
      <c r="CH6" s="680"/>
      <c r="CI6" s="680"/>
      <c r="CJ6" s="680"/>
      <c r="CK6" s="680"/>
      <c r="CL6" s="680"/>
      <c r="CM6" s="680"/>
      <c r="CN6" s="680"/>
      <c r="CO6" s="680"/>
      <c r="CP6" s="680"/>
      <c r="CQ6" s="681"/>
      <c r="CR6" s="621">
        <v>246855</v>
      </c>
      <c r="CS6" s="622"/>
      <c r="CT6" s="622"/>
      <c r="CU6" s="622"/>
      <c r="CV6" s="622"/>
      <c r="CW6" s="622"/>
      <c r="CX6" s="622"/>
      <c r="CY6" s="623"/>
      <c r="CZ6" s="703">
        <v>0.7</v>
      </c>
      <c r="DA6" s="685"/>
      <c r="DB6" s="685"/>
      <c r="DC6" s="705"/>
      <c r="DD6" s="627" t="s">
        <v>122</v>
      </c>
      <c r="DE6" s="622"/>
      <c r="DF6" s="622"/>
      <c r="DG6" s="622"/>
      <c r="DH6" s="622"/>
      <c r="DI6" s="622"/>
      <c r="DJ6" s="622"/>
      <c r="DK6" s="622"/>
      <c r="DL6" s="622"/>
      <c r="DM6" s="622"/>
      <c r="DN6" s="622"/>
      <c r="DO6" s="622"/>
      <c r="DP6" s="623"/>
      <c r="DQ6" s="627">
        <v>246567</v>
      </c>
      <c r="DR6" s="622"/>
      <c r="DS6" s="622"/>
      <c r="DT6" s="622"/>
      <c r="DU6" s="622"/>
      <c r="DV6" s="622"/>
      <c r="DW6" s="622"/>
      <c r="DX6" s="622"/>
      <c r="DY6" s="622"/>
      <c r="DZ6" s="622"/>
      <c r="EA6" s="622"/>
      <c r="EB6" s="622"/>
      <c r="EC6" s="658"/>
    </row>
    <row r="7" spans="2:143" ht="11.25" customHeight="1" x14ac:dyDescent="0.15">
      <c r="B7" s="618" t="s">
        <v>224</v>
      </c>
      <c r="C7" s="619"/>
      <c r="D7" s="619"/>
      <c r="E7" s="619"/>
      <c r="F7" s="619"/>
      <c r="G7" s="619"/>
      <c r="H7" s="619"/>
      <c r="I7" s="619"/>
      <c r="J7" s="619"/>
      <c r="K7" s="619"/>
      <c r="L7" s="619"/>
      <c r="M7" s="619"/>
      <c r="N7" s="619"/>
      <c r="O7" s="619"/>
      <c r="P7" s="619"/>
      <c r="Q7" s="620"/>
      <c r="R7" s="621">
        <v>3543</v>
      </c>
      <c r="S7" s="622"/>
      <c r="T7" s="622"/>
      <c r="U7" s="622"/>
      <c r="V7" s="622"/>
      <c r="W7" s="622"/>
      <c r="X7" s="622"/>
      <c r="Y7" s="623"/>
      <c r="Z7" s="659">
        <v>0</v>
      </c>
      <c r="AA7" s="659"/>
      <c r="AB7" s="659"/>
      <c r="AC7" s="659"/>
      <c r="AD7" s="660">
        <v>3543</v>
      </c>
      <c r="AE7" s="660"/>
      <c r="AF7" s="660"/>
      <c r="AG7" s="660"/>
      <c r="AH7" s="660"/>
      <c r="AI7" s="660"/>
      <c r="AJ7" s="660"/>
      <c r="AK7" s="660"/>
      <c r="AL7" s="624">
        <v>0</v>
      </c>
      <c r="AM7" s="625"/>
      <c r="AN7" s="625"/>
      <c r="AO7" s="661"/>
      <c r="AP7" s="618" t="s">
        <v>225</v>
      </c>
      <c r="AQ7" s="619"/>
      <c r="AR7" s="619"/>
      <c r="AS7" s="619"/>
      <c r="AT7" s="619"/>
      <c r="AU7" s="619"/>
      <c r="AV7" s="619"/>
      <c r="AW7" s="619"/>
      <c r="AX7" s="619"/>
      <c r="AY7" s="619"/>
      <c r="AZ7" s="619"/>
      <c r="BA7" s="619"/>
      <c r="BB7" s="619"/>
      <c r="BC7" s="619"/>
      <c r="BD7" s="619"/>
      <c r="BE7" s="619"/>
      <c r="BF7" s="620"/>
      <c r="BG7" s="621">
        <v>4091997</v>
      </c>
      <c r="BH7" s="622"/>
      <c r="BI7" s="622"/>
      <c r="BJ7" s="622"/>
      <c r="BK7" s="622"/>
      <c r="BL7" s="622"/>
      <c r="BM7" s="622"/>
      <c r="BN7" s="623"/>
      <c r="BO7" s="659">
        <v>44.5</v>
      </c>
      <c r="BP7" s="659"/>
      <c r="BQ7" s="659"/>
      <c r="BR7" s="659"/>
      <c r="BS7" s="660">
        <v>105394</v>
      </c>
      <c r="BT7" s="660"/>
      <c r="BU7" s="660"/>
      <c r="BV7" s="660"/>
      <c r="BW7" s="660"/>
      <c r="BX7" s="660"/>
      <c r="BY7" s="660"/>
      <c r="BZ7" s="660"/>
      <c r="CA7" s="660"/>
      <c r="CB7" s="700"/>
      <c r="CD7" s="618" t="s">
        <v>226</v>
      </c>
      <c r="CE7" s="619"/>
      <c r="CF7" s="619"/>
      <c r="CG7" s="619"/>
      <c r="CH7" s="619"/>
      <c r="CI7" s="619"/>
      <c r="CJ7" s="619"/>
      <c r="CK7" s="619"/>
      <c r="CL7" s="619"/>
      <c r="CM7" s="619"/>
      <c r="CN7" s="619"/>
      <c r="CO7" s="619"/>
      <c r="CP7" s="619"/>
      <c r="CQ7" s="620"/>
      <c r="CR7" s="621">
        <v>3764564</v>
      </c>
      <c r="CS7" s="622"/>
      <c r="CT7" s="622"/>
      <c r="CU7" s="622"/>
      <c r="CV7" s="622"/>
      <c r="CW7" s="622"/>
      <c r="CX7" s="622"/>
      <c r="CY7" s="623"/>
      <c r="CZ7" s="659">
        <v>11.2</v>
      </c>
      <c r="DA7" s="659"/>
      <c r="DB7" s="659"/>
      <c r="DC7" s="659"/>
      <c r="DD7" s="627">
        <v>367860</v>
      </c>
      <c r="DE7" s="622"/>
      <c r="DF7" s="622"/>
      <c r="DG7" s="622"/>
      <c r="DH7" s="622"/>
      <c r="DI7" s="622"/>
      <c r="DJ7" s="622"/>
      <c r="DK7" s="622"/>
      <c r="DL7" s="622"/>
      <c r="DM7" s="622"/>
      <c r="DN7" s="622"/>
      <c r="DO7" s="622"/>
      <c r="DP7" s="623"/>
      <c r="DQ7" s="627">
        <v>3100588</v>
      </c>
      <c r="DR7" s="622"/>
      <c r="DS7" s="622"/>
      <c r="DT7" s="622"/>
      <c r="DU7" s="622"/>
      <c r="DV7" s="622"/>
      <c r="DW7" s="622"/>
      <c r="DX7" s="622"/>
      <c r="DY7" s="622"/>
      <c r="DZ7" s="622"/>
      <c r="EA7" s="622"/>
      <c r="EB7" s="622"/>
      <c r="EC7" s="658"/>
    </row>
    <row r="8" spans="2:143" ht="11.25" customHeight="1" x14ac:dyDescent="0.15">
      <c r="B8" s="618" t="s">
        <v>227</v>
      </c>
      <c r="C8" s="619"/>
      <c r="D8" s="619"/>
      <c r="E8" s="619"/>
      <c r="F8" s="619"/>
      <c r="G8" s="619"/>
      <c r="H8" s="619"/>
      <c r="I8" s="619"/>
      <c r="J8" s="619"/>
      <c r="K8" s="619"/>
      <c r="L8" s="619"/>
      <c r="M8" s="619"/>
      <c r="N8" s="619"/>
      <c r="O8" s="619"/>
      <c r="P8" s="619"/>
      <c r="Q8" s="620"/>
      <c r="R8" s="621">
        <v>87006</v>
      </c>
      <c r="S8" s="622"/>
      <c r="T8" s="622"/>
      <c r="U8" s="622"/>
      <c r="V8" s="622"/>
      <c r="W8" s="622"/>
      <c r="X8" s="622"/>
      <c r="Y8" s="623"/>
      <c r="Z8" s="659">
        <v>0.3</v>
      </c>
      <c r="AA8" s="659"/>
      <c r="AB8" s="659"/>
      <c r="AC8" s="659"/>
      <c r="AD8" s="660">
        <v>87006</v>
      </c>
      <c r="AE8" s="660"/>
      <c r="AF8" s="660"/>
      <c r="AG8" s="660"/>
      <c r="AH8" s="660"/>
      <c r="AI8" s="660"/>
      <c r="AJ8" s="660"/>
      <c r="AK8" s="660"/>
      <c r="AL8" s="624">
        <v>0.5</v>
      </c>
      <c r="AM8" s="625"/>
      <c r="AN8" s="625"/>
      <c r="AO8" s="661"/>
      <c r="AP8" s="618" t="s">
        <v>228</v>
      </c>
      <c r="AQ8" s="619"/>
      <c r="AR8" s="619"/>
      <c r="AS8" s="619"/>
      <c r="AT8" s="619"/>
      <c r="AU8" s="619"/>
      <c r="AV8" s="619"/>
      <c r="AW8" s="619"/>
      <c r="AX8" s="619"/>
      <c r="AY8" s="619"/>
      <c r="AZ8" s="619"/>
      <c r="BA8" s="619"/>
      <c r="BB8" s="619"/>
      <c r="BC8" s="619"/>
      <c r="BD8" s="619"/>
      <c r="BE8" s="619"/>
      <c r="BF8" s="620"/>
      <c r="BG8" s="621">
        <v>128000</v>
      </c>
      <c r="BH8" s="622"/>
      <c r="BI8" s="622"/>
      <c r="BJ8" s="622"/>
      <c r="BK8" s="622"/>
      <c r="BL8" s="622"/>
      <c r="BM8" s="622"/>
      <c r="BN8" s="623"/>
      <c r="BO8" s="659">
        <v>1.4</v>
      </c>
      <c r="BP8" s="659"/>
      <c r="BQ8" s="659"/>
      <c r="BR8" s="659"/>
      <c r="BS8" s="660" t="s">
        <v>122</v>
      </c>
      <c r="BT8" s="660"/>
      <c r="BU8" s="660"/>
      <c r="BV8" s="660"/>
      <c r="BW8" s="660"/>
      <c r="BX8" s="660"/>
      <c r="BY8" s="660"/>
      <c r="BZ8" s="660"/>
      <c r="CA8" s="660"/>
      <c r="CB8" s="700"/>
      <c r="CD8" s="618" t="s">
        <v>229</v>
      </c>
      <c r="CE8" s="619"/>
      <c r="CF8" s="619"/>
      <c r="CG8" s="619"/>
      <c r="CH8" s="619"/>
      <c r="CI8" s="619"/>
      <c r="CJ8" s="619"/>
      <c r="CK8" s="619"/>
      <c r="CL8" s="619"/>
      <c r="CM8" s="619"/>
      <c r="CN8" s="619"/>
      <c r="CO8" s="619"/>
      <c r="CP8" s="619"/>
      <c r="CQ8" s="620"/>
      <c r="CR8" s="621">
        <v>13380272</v>
      </c>
      <c r="CS8" s="622"/>
      <c r="CT8" s="622"/>
      <c r="CU8" s="622"/>
      <c r="CV8" s="622"/>
      <c r="CW8" s="622"/>
      <c r="CX8" s="622"/>
      <c r="CY8" s="623"/>
      <c r="CZ8" s="659">
        <v>39.799999999999997</v>
      </c>
      <c r="DA8" s="659"/>
      <c r="DB8" s="659"/>
      <c r="DC8" s="659"/>
      <c r="DD8" s="627">
        <v>38225</v>
      </c>
      <c r="DE8" s="622"/>
      <c r="DF8" s="622"/>
      <c r="DG8" s="622"/>
      <c r="DH8" s="622"/>
      <c r="DI8" s="622"/>
      <c r="DJ8" s="622"/>
      <c r="DK8" s="622"/>
      <c r="DL8" s="622"/>
      <c r="DM8" s="622"/>
      <c r="DN8" s="622"/>
      <c r="DO8" s="622"/>
      <c r="DP8" s="623"/>
      <c r="DQ8" s="627">
        <v>7346535</v>
      </c>
      <c r="DR8" s="622"/>
      <c r="DS8" s="622"/>
      <c r="DT8" s="622"/>
      <c r="DU8" s="622"/>
      <c r="DV8" s="622"/>
      <c r="DW8" s="622"/>
      <c r="DX8" s="622"/>
      <c r="DY8" s="622"/>
      <c r="DZ8" s="622"/>
      <c r="EA8" s="622"/>
      <c r="EB8" s="622"/>
      <c r="EC8" s="658"/>
    </row>
    <row r="9" spans="2:143" ht="11.25" customHeight="1" x14ac:dyDescent="0.15">
      <c r="B9" s="618" t="s">
        <v>230</v>
      </c>
      <c r="C9" s="619"/>
      <c r="D9" s="619"/>
      <c r="E9" s="619"/>
      <c r="F9" s="619"/>
      <c r="G9" s="619"/>
      <c r="H9" s="619"/>
      <c r="I9" s="619"/>
      <c r="J9" s="619"/>
      <c r="K9" s="619"/>
      <c r="L9" s="619"/>
      <c r="M9" s="619"/>
      <c r="N9" s="619"/>
      <c r="O9" s="619"/>
      <c r="P9" s="619"/>
      <c r="Q9" s="620"/>
      <c r="R9" s="621">
        <v>88604</v>
      </c>
      <c r="S9" s="622"/>
      <c r="T9" s="622"/>
      <c r="U9" s="622"/>
      <c r="V9" s="622"/>
      <c r="W9" s="622"/>
      <c r="X9" s="622"/>
      <c r="Y9" s="623"/>
      <c r="Z9" s="659">
        <v>0.3</v>
      </c>
      <c r="AA9" s="659"/>
      <c r="AB9" s="659"/>
      <c r="AC9" s="659"/>
      <c r="AD9" s="660">
        <v>88604</v>
      </c>
      <c r="AE9" s="660"/>
      <c r="AF9" s="660"/>
      <c r="AG9" s="660"/>
      <c r="AH9" s="660"/>
      <c r="AI9" s="660"/>
      <c r="AJ9" s="660"/>
      <c r="AK9" s="660"/>
      <c r="AL9" s="624">
        <v>0.5</v>
      </c>
      <c r="AM9" s="625"/>
      <c r="AN9" s="625"/>
      <c r="AO9" s="661"/>
      <c r="AP9" s="618" t="s">
        <v>231</v>
      </c>
      <c r="AQ9" s="619"/>
      <c r="AR9" s="619"/>
      <c r="AS9" s="619"/>
      <c r="AT9" s="619"/>
      <c r="AU9" s="619"/>
      <c r="AV9" s="619"/>
      <c r="AW9" s="619"/>
      <c r="AX9" s="619"/>
      <c r="AY9" s="619"/>
      <c r="AZ9" s="619"/>
      <c r="BA9" s="619"/>
      <c r="BB9" s="619"/>
      <c r="BC9" s="619"/>
      <c r="BD9" s="619"/>
      <c r="BE9" s="619"/>
      <c r="BF9" s="620"/>
      <c r="BG9" s="621">
        <v>3527007</v>
      </c>
      <c r="BH9" s="622"/>
      <c r="BI9" s="622"/>
      <c r="BJ9" s="622"/>
      <c r="BK9" s="622"/>
      <c r="BL9" s="622"/>
      <c r="BM9" s="622"/>
      <c r="BN9" s="623"/>
      <c r="BO9" s="659">
        <v>38.4</v>
      </c>
      <c r="BP9" s="659"/>
      <c r="BQ9" s="659"/>
      <c r="BR9" s="659"/>
      <c r="BS9" s="660" t="s">
        <v>122</v>
      </c>
      <c r="BT9" s="660"/>
      <c r="BU9" s="660"/>
      <c r="BV9" s="660"/>
      <c r="BW9" s="660"/>
      <c r="BX9" s="660"/>
      <c r="BY9" s="660"/>
      <c r="BZ9" s="660"/>
      <c r="CA9" s="660"/>
      <c r="CB9" s="700"/>
      <c r="CD9" s="618" t="s">
        <v>232</v>
      </c>
      <c r="CE9" s="619"/>
      <c r="CF9" s="619"/>
      <c r="CG9" s="619"/>
      <c r="CH9" s="619"/>
      <c r="CI9" s="619"/>
      <c r="CJ9" s="619"/>
      <c r="CK9" s="619"/>
      <c r="CL9" s="619"/>
      <c r="CM9" s="619"/>
      <c r="CN9" s="619"/>
      <c r="CO9" s="619"/>
      <c r="CP9" s="619"/>
      <c r="CQ9" s="620"/>
      <c r="CR9" s="621">
        <v>2134374</v>
      </c>
      <c r="CS9" s="622"/>
      <c r="CT9" s="622"/>
      <c r="CU9" s="622"/>
      <c r="CV9" s="622"/>
      <c r="CW9" s="622"/>
      <c r="CX9" s="622"/>
      <c r="CY9" s="623"/>
      <c r="CZ9" s="659">
        <v>6.4</v>
      </c>
      <c r="DA9" s="659"/>
      <c r="DB9" s="659"/>
      <c r="DC9" s="659"/>
      <c r="DD9" s="627">
        <v>93141</v>
      </c>
      <c r="DE9" s="622"/>
      <c r="DF9" s="622"/>
      <c r="DG9" s="622"/>
      <c r="DH9" s="622"/>
      <c r="DI9" s="622"/>
      <c r="DJ9" s="622"/>
      <c r="DK9" s="622"/>
      <c r="DL9" s="622"/>
      <c r="DM9" s="622"/>
      <c r="DN9" s="622"/>
      <c r="DO9" s="622"/>
      <c r="DP9" s="623"/>
      <c r="DQ9" s="627">
        <v>1627523</v>
      </c>
      <c r="DR9" s="622"/>
      <c r="DS9" s="622"/>
      <c r="DT9" s="622"/>
      <c r="DU9" s="622"/>
      <c r="DV9" s="622"/>
      <c r="DW9" s="622"/>
      <c r="DX9" s="622"/>
      <c r="DY9" s="622"/>
      <c r="DZ9" s="622"/>
      <c r="EA9" s="622"/>
      <c r="EB9" s="622"/>
      <c r="EC9" s="658"/>
    </row>
    <row r="10" spans="2:143" ht="11.25" customHeight="1" x14ac:dyDescent="0.15">
      <c r="B10" s="618" t="s">
        <v>233</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234</v>
      </c>
      <c r="AQ10" s="619"/>
      <c r="AR10" s="619"/>
      <c r="AS10" s="619"/>
      <c r="AT10" s="619"/>
      <c r="AU10" s="619"/>
      <c r="AV10" s="619"/>
      <c r="AW10" s="619"/>
      <c r="AX10" s="619"/>
      <c r="AY10" s="619"/>
      <c r="AZ10" s="619"/>
      <c r="BA10" s="619"/>
      <c r="BB10" s="619"/>
      <c r="BC10" s="619"/>
      <c r="BD10" s="619"/>
      <c r="BE10" s="619"/>
      <c r="BF10" s="620"/>
      <c r="BG10" s="621">
        <v>167974</v>
      </c>
      <c r="BH10" s="622"/>
      <c r="BI10" s="622"/>
      <c r="BJ10" s="622"/>
      <c r="BK10" s="622"/>
      <c r="BL10" s="622"/>
      <c r="BM10" s="622"/>
      <c r="BN10" s="623"/>
      <c r="BO10" s="659">
        <v>1.8</v>
      </c>
      <c r="BP10" s="659"/>
      <c r="BQ10" s="659"/>
      <c r="BR10" s="659"/>
      <c r="BS10" s="660">
        <v>28032</v>
      </c>
      <c r="BT10" s="660"/>
      <c r="BU10" s="660"/>
      <c r="BV10" s="660"/>
      <c r="BW10" s="660"/>
      <c r="BX10" s="660"/>
      <c r="BY10" s="660"/>
      <c r="BZ10" s="660"/>
      <c r="CA10" s="660"/>
      <c r="CB10" s="700"/>
      <c r="CD10" s="618" t="s">
        <v>235</v>
      </c>
      <c r="CE10" s="619"/>
      <c r="CF10" s="619"/>
      <c r="CG10" s="619"/>
      <c r="CH10" s="619"/>
      <c r="CI10" s="619"/>
      <c r="CJ10" s="619"/>
      <c r="CK10" s="619"/>
      <c r="CL10" s="619"/>
      <c r="CM10" s="619"/>
      <c r="CN10" s="619"/>
      <c r="CO10" s="619"/>
      <c r="CP10" s="619"/>
      <c r="CQ10" s="620"/>
      <c r="CR10" s="621">
        <v>34228</v>
      </c>
      <c r="CS10" s="622"/>
      <c r="CT10" s="622"/>
      <c r="CU10" s="622"/>
      <c r="CV10" s="622"/>
      <c r="CW10" s="622"/>
      <c r="CX10" s="622"/>
      <c r="CY10" s="623"/>
      <c r="CZ10" s="659">
        <v>0.1</v>
      </c>
      <c r="DA10" s="659"/>
      <c r="DB10" s="659"/>
      <c r="DC10" s="659"/>
      <c r="DD10" s="627">
        <v>2184</v>
      </c>
      <c r="DE10" s="622"/>
      <c r="DF10" s="622"/>
      <c r="DG10" s="622"/>
      <c r="DH10" s="622"/>
      <c r="DI10" s="622"/>
      <c r="DJ10" s="622"/>
      <c r="DK10" s="622"/>
      <c r="DL10" s="622"/>
      <c r="DM10" s="622"/>
      <c r="DN10" s="622"/>
      <c r="DO10" s="622"/>
      <c r="DP10" s="623"/>
      <c r="DQ10" s="627">
        <v>33007</v>
      </c>
      <c r="DR10" s="622"/>
      <c r="DS10" s="622"/>
      <c r="DT10" s="622"/>
      <c r="DU10" s="622"/>
      <c r="DV10" s="622"/>
      <c r="DW10" s="622"/>
      <c r="DX10" s="622"/>
      <c r="DY10" s="622"/>
      <c r="DZ10" s="622"/>
      <c r="EA10" s="622"/>
      <c r="EB10" s="622"/>
      <c r="EC10" s="658"/>
    </row>
    <row r="11" spans="2:143" ht="11.25" customHeight="1" x14ac:dyDescent="0.15">
      <c r="B11" s="618" t="s">
        <v>236</v>
      </c>
      <c r="C11" s="619"/>
      <c r="D11" s="619"/>
      <c r="E11" s="619"/>
      <c r="F11" s="619"/>
      <c r="G11" s="619"/>
      <c r="H11" s="619"/>
      <c r="I11" s="619"/>
      <c r="J11" s="619"/>
      <c r="K11" s="619"/>
      <c r="L11" s="619"/>
      <c r="M11" s="619"/>
      <c r="N11" s="619"/>
      <c r="O11" s="619"/>
      <c r="P11" s="619"/>
      <c r="Q11" s="620"/>
      <c r="R11" s="621">
        <v>1654896</v>
      </c>
      <c r="S11" s="622"/>
      <c r="T11" s="622"/>
      <c r="U11" s="622"/>
      <c r="V11" s="622"/>
      <c r="W11" s="622"/>
      <c r="X11" s="622"/>
      <c r="Y11" s="623"/>
      <c r="Z11" s="624">
        <v>4.9000000000000004</v>
      </c>
      <c r="AA11" s="625"/>
      <c r="AB11" s="625"/>
      <c r="AC11" s="626"/>
      <c r="AD11" s="627">
        <v>1654896</v>
      </c>
      <c r="AE11" s="622"/>
      <c r="AF11" s="622"/>
      <c r="AG11" s="622"/>
      <c r="AH11" s="622"/>
      <c r="AI11" s="622"/>
      <c r="AJ11" s="622"/>
      <c r="AK11" s="623"/>
      <c r="AL11" s="624">
        <v>9.8000000000000007</v>
      </c>
      <c r="AM11" s="625"/>
      <c r="AN11" s="625"/>
      <c r="AO11" s="661"/>
      <c r="AP11" s="618" t="s">
        <v>237</v>
      </c>
      <c r="AQ11" s="619"/>
      <c r="AR11" s="619"/>
      <c r="AS11" s="619"/>
      <c r="AT11" s="619"/>
      <c r="AU11" s="619"/>
      <c r="AV11" s="619"/>
      <c r="AW11" s="619"/>
      <c r="AX11" s="619"/>
      <c r="AY11" s="619"/>
      <c r="AZ11" s="619"/>
      <c r="BA11" s="619"/>
      <c r="BB11" s="619"/>
      <c r="BC11" s="619"/>
      <c r="BD11" s="619"/>
      <c r="BE11" s="619"/>
      <c r="BF11" s="620"/>
      <c r="BG11" s="621">
        <v>269016</v>
      </c>
      <c r="BH11" s="622"/>
      <c r="BI11" s="622"/>
      <c r="BJ11" s="622"/>
      <c r="BK11" s="622"/>
      <c r="BL11" s="622"/>
      <c r="BM11" s="622"/>
      <c r="BN11" s="623"/>
      <c r="BO11" s="659">
        <v>2.9</v>
      </c>
      <c r="BP11" s="659"/>
      <c r="BQ11" s="659"/>
      <c r="BR11" s="659"/>
      <c r="BS11" s="660">
        <v>77362</v>
      </c>
      <c r="BT11" s="660"/>
      <c r="BU11" s="660"/>
      <c r="BV11" s="660"/>
      <c r="BW11" s="660"/>
      <c r="BX11" s="660"/>
      <c r="BY11" s="660"/>
      <c r="BZ11" s="660"/>
      <c r="CA11" s="660"/>
      <c r="CB11" s="700"/>
      <c r="CD11" s="618" t="s">
        <v>238</v>
      </c>
      <c r="CE11" s="619"/>
      <c r="CF11" s="619"/>
      <c r="CG11" s="619"/>
      <c r="CH11" s="619"/>
      <c r="CI11" s="619"/>
      <c r="CJ11" s="619"/>
      <c r="CK11" s="619"/>
      <c r="CL11" s="619"/>
      <c r="CM11" s="619"/>
      <c r="CN11" s="619"/>
      <c r="CO11" s="619"/>
      <c r="CP11" s="619"/>
      <c r="CQ11" s="620"/>
      <c r="CR11" s="621">
        <v>123060</v>
      </c>
      <c r="CS11" s="622"/>
      <c r="CT11" s="622"/>
      <c r="CU11" s="622"/>
      <c r="CV11" s="622"/>
      <c r="CW11" s="622"/>
      <c r="CX11" s="622"/>
      <c r="CY11" s="623"/>
      <c r="CZ11" s="659">
        <v>0.4</v>
      </c>
      <c r="DA11" s="659"/>
      <c r="DB11" s="659"/>
      <c r="DC11" s="659"/>
      <c r="DD11" s="627">
        <v>13193</v>
      </c>
      <c r="DE11" s="622"/>
      <c r="DF11" s="622"/>
      <c r="DG11" s="622"/>
      <c r="DH11" s="622"/>
      <c r="DI11" s="622"/>
      <c r="DJ11" s="622"/>
      <c r="DK11" s="622"/>
      <c r="DL11" s="622"/>
      <c r="DM11" s="622"/>
      <c r="DN11" s="622"/>
      <c r="DO11" s="622"/>
      <c r="DP11" s="623"/>
      <c r="DQ11" s="627">
        <v>93212</v>
      </c>
      <c r="DR11" s="622"/>
      <c r="DS11" s="622"/>
      <c r="DT11" s="622"/>
      <c r="DU11" s="622"/>
      <c r="DV11" s="622"/>
      <c r="DW11" s="622"/>
      <c r="DX11" s="622"/>
      <c r="DY11" s="622"/>
      <c r="DZ11" s="622"/>
      <c r="EA11" s="622"/>
      <c r="EB11" s="622"/>
      <c r="EC11" s="658"/>
    </row>
    <row r="12" spans="2:143" ht="11.25" customHeight="1" x14ac:dyDescent="0.15">
      <c r="B12" s="618" t="s">
        <v>239</v>
      </c>
      <c r="C12" s="619"/>
      <c r="D12" s="619"/>
      <c r="E12" s="619"/>
      <c r="F12" s="619"/>
      <c r="G12" s="619"/>
      <c r="H12" s="619"/>
      <c r="I12" s="619"/>
      <c r="J12" s="619"/>
      <c r="K12" s="619"/>
      <c r="L12" s="619"/>
      <c r="M12" s="619"/>
      <c r="N12" s="619"/>
      <c r="O12" s="619"/>
      <c r="P12" s="619"/>
      <c r="Q12" s="620"/>
      <c r="R12" s="621">
        <v>44358</v>
      </c>
      <c r="S12" s="622"/>
      <c r="T12" s="622"/>
      <c r="U12" s="622"/>
      <c r="V12" s="622"/>
      <c r="W12" s="622"/>
      <c r="X12" s="622"/>
      <c r="Y12" s="623"/>
      <c r="Z12" s="659">
        <v>0.1</v>
      </c>
      <c r="AA12" s="659"/>
      <c r="AB12" s="659"/>
      <c r="AC12" s="659"/>
      <c r="AD12" s="660">
        <v>44358</v>
      </c>
      <c r="AE12" s="660"/>
      <c r="AF12" s="660"/>
      <c r="AG12" s="660"/>
      <c r="AH12" s="660"/>
      <c r="AI12" s="660"/>
      <c r="AJ12" s="660"/>
      <c r="AK12" s="660"/>
      <c r="AL12" s="624">
        <v>0.3</v>
      </c>
      <c r="AM12" s="625"/>
      <c r="AN12" s="625"/>
      <c r="AO12" s="661"/>
      <c r="AP12" s="618" t="s">
        <v>240</v>
      </c>
      <c r="AQ12" s="619"/>
      <c r="AR12" s="619"/>
      <c r="AS12" s="619"/>
      <c r="AT12" s="619"/>
      <c r="AU12" s="619"/>
      <c r="AV12" s="619"/>
      <c r="AW12" s="619"/>
      <c r="AX12" s="619"/>
      <c r="AY12" s="619"/>
      <c r="AZ12" s="619"/>
      <c r="BA12" s="619"/>
      <c r="BB12" s="619"/>
      <c r="BC12" s="619"/>
      <c r="BD12" s="619"/>
      <c r="BE12" s="619"/>
      <c r="BF12" s="620"/>
      <c r="BG12" s="621">
        <v>3826017</v>
      </c>
      <c r="BH12" s="622"/>
      <c r="BI12" s="622"/>
      <c r="BJ12" s="622"/>
      <c r="BK12" s="622"/>
      <c r="BL12" s="622"/>
      <c r="BM12" s="622"/>
      <c r="BN12" s="623"/>
      <c r="BO12" s="659">
        <v>41.6</v>
      </c>
      <c r="BP12" s="659"/>
      <c r="BQ12" s="659"/>
      <c r="BR12" s="659"/>
      <c r="BS12" s="660" t="s">
        <v>122</v>
      </c>
      <c r="BT12" s="660"/>
      <c r="BU12" s="660"/>
      <c r="BV12" s="660"/>
      <c r="BW12" s="660"/>
      <c r="BX12" s="660"/>
      <c r="BY12" s="660"/>
      <c r="BZ12" s="660"/>
      <c r="CA12" s="660"/>
      <c r="CB12" s="700"/>
      <c r="CD12" s="618" t="s">
        <v>241</v>
      </c>
      <c r="CE12" s="619"/>
      <c r="CF12" s="619"/>
      <c r="CG12" s="619"/>
      <c r="CH12" s="619"/>
      <c r="CI12" s="619"/>
      <c r="CJ12" s="619"/>
      <c r="CK12" s="619"/>
      <c r="CL12" s="619"/>
      <c r="CM12" s="619"/>
      <c r="CN12" s="619"/>
      <c r="CO12" s="619"/>
      <c r="CP12" s="619"/>
      <c r="CQ12" s="620"/>
      <c r="CR12" s="621">
        <v>440212</v>
      </c>
      <c r="CS12" s="622"/>
      <c r="CT12" s="622"/>
      <c r="CU12" s="622"/>
      <c r="CV12" s="622"/>
      <c r="CW12" s="622"/>
      <c r="CX12" s="622"/>
      <c r="CY12" s="623"/>
      <c r="CZ12" s="659">
        <v>1.3</v>
      </c>
      <c r="DA12" s="659"/>
      <c r="DB12" s="659"/>
      <c r="DC12" s="659"/>
      <c r="DD12" s="627" t="s">
        <v>122</v>
      </c>
      <c r="DE12" s="622"/>
      <c r="DF12" s="622"/>
      <c r="DG12" s="622"/>
      <c r="DH12" s="622"/>
      <c r="DI12" s="622"/>
      <c r="DJ12" s="622"/>
      <c r="DK12" s="622"/>
      <c r="DL12" s="622"/>
      <c r="DM12" s="622"/>
      <c r="DN12" s="622"/>
      <c r="DO12" s="622"/>
      <c r="DP12" s="623"/>
      <c r="DQ12" s="627">
        <v>181760</v>
      </c>
      <c r="DR12" s="622"/>
      <c r="DS12" s="622"/>
      <c r="DT12" s="622"/>
      <c r="DU12" s="622"/>
      <c r="DV12" s="622"/>
      <c r="DW12" s="622"/>
      <c r="DX12" s="622"/>
      <c r="DY12" s="622"/>
      <c r="DZ12" s="622"/>
      <c r="EA12" s="622"/>
      <c r="EB12" s="622"/>
      <c r="EC12" s="658"/>
    </row>
    <row r="13" spans="2:143" ht="11.25" customHeight="1" x14ac:dyDescent="0.15">
      <c r="B13" s="618" t="s">
        <v>242</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243</v>
      </c>
      <c r="AQ13" s="619"/>
      <c r="AR13" s="619"/>
      <c r="AS13" s="619"/>
      <c r="AT13" s="619"/>
      <c r="AU13" s="619"/>
      <c r="AV13" s="619"/>
      <c r="AW13" s="619"/>
      <c r="AX13" s="619"/>
      <c r="AY13" s="619"/>
      <c r="AZ13" s="619"/>
      <c r="BA13" s="619"/>
      <c r="BB13" s="619"/>
      <c r="BC13" s="619"/>
      <c r="BD13" s="619"/>
      <c r="BE13" s="619"/>
      <c r="BF13" s="620"/>
      <c r="BG13" s="621">
        <v>3815194</v>
      </c>
      <c r="BH13" s="622"/>
      <c r="BI13" s="622"/>
      <c r="BJ13" s="622"/>
      <c r="BK13" s="622"/>
      <c r="BL13" s="622"/>
      <c r="BM13" s="622"/>
      <c r="BN13" s="623"/>
      <c r="BO13" s="659">
        <v>41.5</v>
      </c>
      <c r="BP13" s="659"/>
      <c r="BQ13" s="659"/>
      <c r="BR13" s="659"/>
      <c r="BS13" s="660" t="s">
        <v>122</v>
      </c>
      <c r="BT13" s="660"/>
      <c r="BU13" s="660"/>
      <c r="BV13" s="660"/>
      <c r="BW13" s="660"/>
      <c r="BX13" s="660"/>
      <c r="BY13" s="660"/>
      <c r="BZ13" s="660"/>
      <c r="CA13" s="660"/>
      <c r="CB13" s="700"/>
      <c r="CD13" s="618" t="s">
        <v>244</v>
      </c>
      <c r="CE13" s="619"/>
      <c r="CF13" s="619"/>
      <c r="CG13" s="619"/>
      <c r="CH13" s="619"/>
      <c r="CI13" s="619"/>
      <c r="CJ13" s="619"/>
      <c r="CK13" s="619"/>
      <c r="CL13" s="619"/>
      <c r="CM13" s="619"/>
      <c r="CN13" s="619"/>
      <c r="CO13" s="619"/>
      <c r="CP13" s="619"/>
      <c r="CQ13" s="620"/>
      <c r="CR13" s="621">
        <v>6342874</v>
      </c>
      <c r="CS13" s="622"/>
      <c r="CT13" s="622"/>
      <c r="CU13" s="622"/>
      <c r="CV13" s="622"/>
      <c r="CW13" s="622"/>
      <c r="CX13" s="622"/>
      <c r="CY13" s="623"/>
      <c r="CZ13" s="659">
        <v>18.899999999999999</v>
      </c>
      <c r="DA13" s="659"/>
      <c r="DB13" s="659"/>
      <c r="DC13" s="659"/>
      <c r="DD13" s="627">
        <v>4741781</v>
      </c>
      <c r="DE13" s="622"/>
      <c r="DF13" s="622"/>
      <c r="DG13" s="622"/>
      <c r="DH13" s="622"/>
      <c r="DI13" s="622"/>
      <c r="DJ13" s="622"/>
      <c r="DK13" s="622"/>
      <c r="DL13" s="622"/>
      <c r="DM13" s="622"/>
      <c r="DN13" s="622"/>
      <c r="DO13" s="622"/>
      <c r="DP13" s="623"/>
      <c r="DQ13" s="627">
        <v>1650629</v>
      </c>
      <c r="DR13" s="622"/>
      <c r="DS13" s="622"/>
      <c r="DT13" s="622"/>
      <c r="DU13" s="622"/>
      <c r="DV13" s="622"/>
      <c r="DW13" s="622"/>
      <c r="DX13" s="622"/>
      <c r="DY13" s="622"/>
      <c r="DZ13" s="622"/>
      <c r="EA13" s="622"/>
      <c r="EB13" s="622"/>
      <c r="EC13" s="658"/>
    </row>
    <row r="14" spans="2:143" ht="11.25" customHeight="1" x14ac:dyDescent="0.15">
      <c r="B14" s="618" t="s">
        <v>245</v>
      </c>
      <c r="C14" s="619"/>
      <c r="D14" s="619"/>
      <c r="E14" s="619"/>
      <c r="F14" s="619"/>
      <c r="G14" s="619"/>
      <c r="H14" s="619"/>
      <c r="I14" s="619"/>
      <c r="J14" s="619"/>
      <c r="K14" s="619"/>
      <c r="L14" s="619"/>
      <c r="M14" s="619"/>
      <c r="N14" s="619"/>
      <c r="O14" s="619"/>
      <c r="P14" s="619"/>
      <c r="Q14" s="620"/>
      <c r="R14" s="621">
        <v>1629</v>
      </c>
      <c r="S14" s="622"/>
      <c r="T14" s="622"/>
      <c r="U14" s="622"/>
      <c r="V14" s="622"/>
      <c r="W14" s="622"/>
      <c r="X14" s="622"/>
      <c r="Y14" s="623"/>
      <c r="Z14" s="659">
        <v>0</v>
      </c>
      <c r="AA14" s="659"/>
      <c r="AB14" s="659"/>
      <c r="AC14" s="659"/>
      <c r="AD14" s="660">
        <v>1629</v>
      </c>
      <c r="AE14" s="660"/>
      <c r="AF14" s="660"/>
      <c r="AG14" s="660"/>
      <c r="AH14" s="660"/>
      <c r="AI14" s="660"/>
      <c r="AJ14" s="660"/>
      <c r="AK14" s="660"/>
      <c r="AL14" s="624">
        <v>0</v>
      </c>
      <c r="AM14" s="625"/>
      <c r="AN14" s="625"/>
      <c r="AO14" s="661"/>
      <c r="AP14" s="618" t="s">
        <v>246</v>
      </c>
      <c r="AQ14" s="619"/>
      <c r="AR14" s="619"/>
      <c r="AS14" s="619"/>
      <c r="AT14" s="619"/>
      <c r="AU14" s="619"/>
      <c r="AV14" s="619"/>
      <c r="AW14" s="619"/>
      <c r="AX14" s="619"/>
      <c r="AY14" s="619"/>
      <c r="AZ14" s="619"/>
      <c r="BA14" s="619"/>
      <c r="BB14" s="619"/>
      <c r="BC14" s="619"/>
      <c r="BD14" s="619"/>
      <c r="BE14" s="619"/>
      <c r="BF14" s="620"/>
      <c r="BG14" s="621">
        <v>176887</v>
      </c>
      <c r="BH14" s="622"/>
      <c r="BI14" s="622"/>
      <c r="BJ14" s="622"/>
      <c r="BK14" s="622"/>
      <c r="BL14" s="622"/>
      <c r="BM14" s="622"/>
      <c r="BN14" s="623"/>
      <c r="BO14" s="659">
        <v>1.9</v>
      </c>
      <c r="BP14" s="659"/>
      <c r="BQ14" s="659"/>
      <c r="BR14" s="659"/>
      <c r="BS14" s="660" t="s">
        <v>122</v>
      </c>
      <c r="BT14" s="660"/>
      <c r="BU14" s="660"/>
      <c r="BV14" s="660"/>
      <c r="BW14" s="660"/>
      <c r="BX14" s="660"/>
      <c r="BY14" s="660"/>
      <c r="BZ14" s="660"/>
      <c r="CA14" s="660"/>
      <c r="CB14" s="700"/>
      <c r="CD14" s="618" t="s">
        <v>247</v>
      </c>
      <c r="CE14" s="619"/>
      <c r="CF14" s="619"/>
      <c r="CG14" s="619"/>
      <c r="CH14" s="619"/>
      <c r="CI14" s="619"/>
      <c r="CJ14" s="619"/>
      <c r="CK14" s="619"/>
      <c r="CL14" s="619"/>
      <c r="CM14" s="619"/>
      <c r="CN14" s="619"/>
      <c r="CO14" s="619"/>
      <c r="CP14" s="619"/>
      <c r="CQ14" s="620"/>
      <c r="CR14" s="621">
        <v>1004368</v>
      </c>
      <c r="CS14" s="622"/>
      <c r="CT14" s="622"/>
      <c r="CU14" s="622"/>
      <c r="CV14" s="622"/>
      <c r="CW14" s="622"/>
      <c r="CX14" s="622"/>
      <c r="CY14" s="623"/>
      <c r="CZ14" s="659">
        <v>3</v>
      </c>
      <c r="DA14" s="659"/>
      <c r="DB14" s="659"/>
      <c r="DC14" s="659"/>
      <c r="DD14" s="627">
        <v>78573</v>
      </c>
      <c r="DE14" s="622"/>
      <c r="DF14" s="622"/>
      <c r="DG14" s="622"/>
      <c r="DH14" s="622"/>
      <c r="DI14" s="622"/>
      <c r="DJ14" s="622"/>
      <c r="DK14" s="622"/>
      <c r="DL14" s="622"/>
      <c r="DM14" s="622"/>
      <c r="DN14" s="622"/>
      <c r="DO14" s="622"/>
      <c r="DP14" s="623"/>
      <c r="DQ14" s="627">
        <v>908536</v>
      </c>
      <c r="DR14" s="622"/>
      <c r="DS14" s="622"/>
      <c r="DT14" s="622"/>
      <c r="DU14" s="622"/>
      <c r="DV14" s="622"/>
      <c r="DW14" s="622"/>
      <c r="DX14" s="622"/>
      <c r="DY14" s="622"/>
      <c r="DZ14" s="622"/>
      <c r="EA14" s="622"/>
      <c r="EB14" s="622"/>
      <c r="EC14" s="658"/>
    </row>
    <row r="15" spans="2:143" ht="11.25" customHeight="1" x14ac:dyDescent="0.15">
      <c r="B15" s="618" t="s">
        <v>248</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249</v>
      </c>
      <c r="AQ15" s="619"/>
      <c r="AR15" s="619"/>
      <c r="AS15" s="619"/>
      <c r="AT15" s="619"/>
      <c r="AU15" s="619"/>
      <c r="AV15" s="619"/>
      <c r="AW15" s="619"/>
      <c r="AX15" s="619"/>
      <c r="AY15" s="619"/>
      <c r="AZ15" s="619"/>
      <c r="BA15" s="619"/>
      <c r="BB15" s="619"/>
      <c r="BC15" s="619"/>
      <c r="BD15" s="619"/>
      <c r="BE15" s="619"/>
      <c r="BF15" s="620"/>
      <c r="BG15" s="621">
        <v>439250</v>
      </c>
      <c r="BH15" s="622"/>
      <c r="BI15" s="622"/>
      <c r="BJ15" s="622"/>
      <c r="BK15" s="622"/>
      <c r="BL15" s="622"/>
      <c r="BM15" s="622"/>
      <c r="BN15" s="623"/>
      <c r="BO15" s="659">
        <v>4.8</v>
      </c>
      <c r="BP15" s="659"/>
      <c r="BQ15" s="659"/>
      <c r="BR15" s="659"/>
      <c r="BS15" s="660" t="s">
        <v>122</v>
      </c>
      <c r="BT15" s="660"/>
      <c r="BU15" s="660"/>
      <c r="BV15" s="660"/>
      <c r="BW15" s="660"/>
      <c r="BX15" s="660"/>
      <c r="BY15" s="660"/>
      <c r="BZ15" s="660"/>
      <c r="CA15" s="660"/>
      <c r="CB15" s="700"/>
      <c r="CD15" s="618" t="s">
        <v>250</v>
      </c>
      <c r="CE15" s="619"/>
      <c r="CF15" s="619"/>
      <c r="CG15" s="619"/>
      <c r="CH15" s="619"/>
      <c r="CI15" s="619"/>
      <c r="CJ15" s="619"/>
      <c r="CK15" s="619"/>
      <c r="CL15" s="619"/>
      <c r="CM15" s="619"/>
      <c r="CN15" s="619"/>
      <c r="CO15" s="619"/>
      <c r="CP15" s="619"/>
      <c r="CQ15" s="620"/>
      <c r="CR15" s="621">
        <v>2932580</v>
      </c>
      <c r="CS15" s="622"/>
      <c r="CT15" s="622"/>
      <c r="CU15" s="622"/>
      <c r="CV15" s="622"/>
      <c r="CW15" s="622"/>
      <c r="CX15" s="622"/>
      <c r="CY15" s="623"/>
      <c r="CZ15" s="659">
        <v>8.6999999999999993</v>
      </c>
      <c r="DA15" s="659"/>
      <c r="DB15" s="659"/>
      <c r="DC15" s="659"/>
      <c r="DD15" s="627">
        <v>614383</v>
      </c>
      <c r="DE15" s="622"/>
      <c r="DF15" s="622"/>
      <c r="DG15" s="622"/>
      <c r="DH15" s="622"/>
      <c r="DI15" s="622"/>
      <c r="DJ15" s="622"/>
      <c r="DK15" s="622"/>
      <c r="DL15" s="622"/>
      <c r="DM15" s="622"/>
      <c r="DN15" s="622"/>
      <c r="DO15" s="622"/>
      <c r="DP15" s="623"/>
      <c r="DQ15" s="627">
        <v>1803651</v>
      </c>
      <c r="DR15" s="622"/>
      <c r="DS15" s="622"/>
      <c r="DT15" s="622"/>
      <c r="DU15" s="622"/>
      <c r="DV15" s="622"/>
      <c r="DW15" s="622"/>
      <c r="DX15" s="622"/>
      <c r="DY15" s="622"/>
      <c r="DZ15" s="622"/>
      <c r="EA15" s="622"/>
      <c r="EB15" s="622"/>
      <c r="EC15" s="658"/>
    </row>
    <row r="16" spans="2:143" ht="11.25" customHeight="1" x14ac:dyDescent="0.15">
      <c r="B16" s="618" t="s">
        <v>251</v>
      </c>
      <c r="C16" s="619"/>
      <c r="D16" s="619"/>
      <c r="E16" s="619"/>
      <c r="F16" s="619"/>
      <c r="G16" s="619"/>
      <c r="H16" s="619"/>
      <c r="I16" s="619"/>
      <c r="J16" s="619"/>
      <c r="K16" s="619"/>
      <c r="L16" s="619"/>
      <c r="M16" s="619"/>
      <c r="N16" s="619"/>
      <c r="O16" s="619"/>
      <c r="P16" s="619"/>
      <c r="Q16" s="620"/>
      <c r="R16" s="621">
        <v>29596</v>
      </c>
      <c r="S16" s="622"/>
      <c r="T16" s="622"/>
      <c r="U16" s="622"/>
      <c r="V16" s="622"/>
      <c r="W16" s="622"/>
      <c r="X16" s="622"/>
      <c r="Y16" s="623"/>
      <c r="Z16" s="659">
        <v>0.1</v>
      </c>
      <c r="AA16" s="659"/>
      <c r="AB16" s="659"/>
      <c r="AC16" s="659"/>
      <c r="AD16" s="660">
        <v>29596</v>
      </c>
      <c r="AE16" s="660"/>
      <c r="AF16" s="660"/>
      <c r="AG16" s="660"/>
      <c r="AH16" s="660"/>
      <c r="AI16" s="660"/>
      <c r="AJ16" s="660"/>
      <c r="AK16" s="660"/>
      <c r="AL16" s="624">
        <v>0.2</v>
      </c>
      <c r="AM16" s="625"/>
      <c r="AN16" s="625"/>
      <c r="AO16" s="661"/>
      <c r="AP16" s="618" t="s">
        <v>252</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700"/>
      <c r="CD16" s="618" t="s">
        <v>253</v>
      </c>
      <c r="CE16" s="619"/>
      <c r="CF16" s="619"/>
      <c r="CG16" s="619"/>
      <c r="CH16" s="619"/>
      <c r="CI16" s="619"/>
      <c r="CJ16" s="619"/>
      <c r="CK16" s="619"/>
      <c r="CL16" s="619"/>
      <c r="CM16" s="619"/>
      <c r="CN16" s="619"/>
      <c r="CO16" s="619"/>
      <c r="CP16" s="619"/>
      <c r="CQ16" s="620"/>
      <c r="CR16" s="621">
        <v>7083</v>
      </c>
      <c r="CS16" s="622"/>
      <c r="CT16" s="622"/>
      <c r="CU16" s="622"/>
      <c r="CV16" s="622"/>
      <c r="CW16" s="622"/>
      <c r="CX16" s="622"/>
      <c r="CY16" s="623"/>
      <c r="CZ16" s="659">
        <v>0</v>
      </c>
      <c r="DA16" s="659"/>
      <c r="DB16" s="659"/>
      <c r="DC16" s="659"/>
      <c r="DD16" s="627" t="s">
        <v>122</v>
      </c>
      <c r="DE16" s="622"/>
      <c r="DF16" s="622"/>
      <c r="DG16" s="622"/>
      <c r="DH16" s="622"/>
      <c r="DI16" s="622"/>
      <c r="DJ16" s="622"/>
      <c r="DK16" s="622"/>
      <c r="DL16" s="622"/>
      <c r="DM16" s="622"/>
      <c r="DN16" s="622"/>
      <c r="DO16" s="622"/>
      <c r="DP16" s="623"/>
      <c r="DQ16" s="627" t="s">
        <v>122</v>
      </c>
      <c r="DR16" s="622"/>
      <c r="DS16" s="622"/>
      <c r="DT16" s="622"/>
      <c r="DU16" s="622"/>
      <c r="DV16" s="622"/>
      <c r="DW16" s="622"/>
      <c r="DX16" s="622"/>
      <c r="DY16" s="622"/>
      <c r="DZ16" s="622"/>
      <c r="EA16" s="622"/>
      <c r="EB16" s="622"/>
      <c r="EC16" s="658"/>
    </row>
    <row r="17" spans="2:133" ht="11.25" customHeight="1" x14ac:dyDescent="0.15">
      <c r="B17" s="618" t="s">
        <v>254</v>
      </c>
      <c r="C17" s="619"/>
      <c r="D17" s="619"/>
      <c r="E17" s="619"/>
      <c r="F17" s="619"/>
      <c r="G17" s="619"/>
      <c r="H17" s="619"/>
      <c r="I17" s="619"/>
      <c r="J17" s="619"/>
      <c r="K17" s="619"/>
      <c r="L17" s="619"/>
      <c r="M17" s="619"/>
      <c r="N17" s="619"/>
      <c r="O17" s="619"/>
      <c r="P17" s="619"/>
      <c r="Q17" s="620"/>
      <c r="R17" s="621">
        <v>140598</v>
      </c>
      <c r="S17" s="622"/>
      <c r="T17" s="622"/>
      <c r="U17" s="622"/>
      <c r="V17" s="622"/>
      <c r="W17" s="622"/>
      <c r="X17" s="622"/>
      <c r="Y17" s="623"/>
      <c r="Z17" s="659">
        <v>0.4</v>
      </c>
      <c r="AA17" s="659"/>
      <c r="AB17" s="659"/>
      <c r="AC17" s="659"/>
      <c r="AD17" s="660">
        <v>140598</v>
      </c>
      <c r="AE17" s="660"/>
      <c r="AF17" s="660"/>
      <c r="AG17" s="660"/>
      <c r="AH17" s="660"/>
      <c r="AI17" s="660"/>
      <c r="AJ17" s="660"/>
      <c r="AK17" s="660"/>
      <c r="AL17" s="624">
        <v>0.8</v>
      </c>
      <c r="AM17" s="625"/>
      <c r="AN17" s="625"/>
      <c r="AO17" s="661"/>
      <c r="AP17" s="618" t="s">
        <v>255</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700"/>
      <c r="CD17" s="618" t="s">
        <v>256</v>
      </c>
      <c r="CE17" s="619"/>
      <c r="CF17" s="619"/>
      <c r="CG17" s="619"/>
      <c r="CH17" s="619"/>
      <c r="CI17" s="619"/>
      <c r="CJ17" s="619"/>
      <c r="CK17" s="619"/>
      <c r="CL17" s="619"/>
      <c r="CM17" s="619"/>
      <c r="CN17" s="619"/>
      <c r="CO17" s="619"/>
      <c r="CP17" s="619"/>
      <c r="CQ17" s="620"/>
      <c r="CR17" s="621">
        <v>3193348</v>
      </c>
      <c r="CS17" s="622"/>
      <c r="CT17" s="622"/>
      <c r="CU17" s="622"/>
      <c r="CV17" s="622"/>
      <c r="CW17" s="622"/>
      <c r="CX17" s="622"/>
      <c r="CY17" s="623"/>
      <c r="CZ17" s="659">
        <v>9.5</v>
      </c>
      <c r="DA17" s="659"/>
      <c r="DB17" s="659"/>
      <c r="DC17" s="659"/>
      <c r="DD17" s="627" t="s">
        <v>122</v>
      </c>
      <c r="DE17" s="622"/>
      <c r="DF17" s="622"/>
      <c r="DG17" s="622"/>
      <c r="DH17" s="622"/>
      <c r="DI17" s="622"/>
      <c r="DJ17" s="622"/>
      <c r="DK17" s="622"/>
      <c r="DL17" s="622"/>
      <c r="DM17" s="622"/>
      <c r="DN17" s="622"/>
      <c r="DO17" s="622"/>
      <c r="DP17" s="623"/>
      <c r="DQ17" s="627">
        <v>3193348</v>
      </c>
      <c r="DR17" s="622"/>
      <c r="DS17" s="622"/>
      <c r="DT17" s="622"/>
      <c r="DU17" s="622"/>
      <c r="DV17" s="622"/>
      <c r="DW17" s="622"/>
      <c r="DX17" s="622"/>
      <c r="DY17" s="622"/>
      <c r="DZ17" s="622"/>
      <c r="EA17" s="622"/>
      <c r="EB17" s="622"/>
      <c r="EC17" s="658"/>
    </row>
    <row r="18" spans="2:133" ht="11.25" customHeight="1" x14ac:dyDescent="0.15">
      <c r="B18" s="618" t="s">
        <v>257</v>
      </c>
      <c r="C18" s="619"/>
      <c r="D18" s="619"/>
      <c r="E18" s="619"/>
      <c r="F18" s="619"/>
      <c r="G18" s="619"/>
      <c r="H18" s="619"/>
      <c r="I18" s="619"/>
      <c r="J18" s="619"/>
      <c r="K18" s="619"/>
      <c r="L18" s="619"/>
      <c r="M18" s="619"/>
      <c r="N18" s="619"/>
      <c r="O18" s="619"/>
      <c r="P18" s="619"/>
      <c r="Q18" s="620"/>
      <c r="R18" s="621">
        <v>89304</v>
      </c>
      <c r="S18" s="622"/>
      <c r="T18" s="622"/>
      <c r="U18" s="622"/>
      <c r="V18" s="622"/>
      <c r="W18" s="622"/>
      <c r="X18" s="622"/>
      <c r="Y18" s="623"/>
      <c r="Z18" s="659">
        <v>0.3</v>
      </c>
      <c r="AA18" s="659"/>
      <c r="AB18" s="659"/>
      <c r="AC18" s="659"/>
      <c r="AD18" s="660">
        <v>89304</v>
      </c>
      <c r="AE18" s="660"/>
      <c r="AF18" s="660"/>
      <c r="AG18" s="660"/>
      <c r="AH18" s="660"/>
      <c r="AI18" s="660"/>
      <c r="AJ18" s="660"/>
      <c r="AK18" s="660"/>
      <c r="AL18" s="624">
        <v>0.5</v>
      </c>
      <c r="AM18" s="625"/>
      <c r="AN18" s="625"/>
      <c r="AO18" s="661"/>
      <c r="AP18" s="618" t="s">
        <v>258</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700"/>
      <c r="CD18" s="618" t="s">
        <v>259</v>
      </c>
      <c r="CE18" s="619"/>
      <c r="CF18" s="619"/>
      <c r="CG18" s="619"/>
      <c r="CH18" s="619"/>
      <c r="CI18" s="619"/>
      <c r="CJ18" s="619"/>
      <c r="CK18" s="619"/>
      <c r="CL18" s="619"/>
      <c r="CM18" s="619"/>
      <c r="CN18" s="619"/>
      <c r="CO18" s="619"/>
      <c r="CP18" s="619"/>
      <c r="CQ18" s="620"/>
      <c r="CR18" s="621">
        <v>244</v>
      </c>
      <c r="CS18" s="622"/>
      <c r="CT18" s="622"/>
      <c r="CU18" s="622"/>
      <c r="CV18" s="622"/>
      <c r="CW18" s="622"/>
      <c r="CX18" s="622"/>
      <c r="CY18" s="623"/>
      <c r="CZ18" s="659">
        <v>0</v>
      </c>
      <c r="DA18" s="659"/>
      <c r="DB18" s="659"/>
      <c r="DC18" s="659"/>
      <c r="DD18" s="627">
        <v>244</v>
      </c>
      <c r="DE18" s="622"/>
      <c r="DF18" s="622"/>
      <c r="DG18" s="622"/>
      <c r="DH18" s="622"/>
      <c r="DI18" s="622"/>
      <c r="DJ18" s="622"/>
      <c r="DK18" s="622"/>
      <c r="DL18" s="622"/>
      <c r="DM18" s="622"/>
      <c r="DN18" s="622"/>
      <c r="DO18" s="622"/>
      <c r="DP18" s="623"/>
      <c r="DQ18" s="627">
        <v>244</v>
      </c>
      <c r="DR18" s="622"/>
      <c r="DS18" s="622"/>
      <c r="DT18" s="622"/>
      <c r="DU18" s="622"/>
      <c r="DV18" s="622"/>
      <c r="DW18" s="622"/>
      <c r="DX18" s="622"/>
      <c r="DY18" s="622"/>
      <c r="DZ18" s="622"/>
      <c r="EA18" s="622"/>
      <c r="EB18" s="622"/>
      <c r="EC18" s="658"/>
    </row>
    <row r="19" spans="2:133" ht="11.25" customHeight="1" x14ac:dyDescent="0.15">
      <c r="B19" s="618" t="s">
        <v>260</v>
      </c>
      <c r="C19" s="619"/>
      <c r="D19" s="619"/>
      <c r="E19" s="619"/>
      <c r="F19" s="619"/>
      <c r="G19" s="619"/>
      <c r="H19" s="619"/>
      <c r="I19" s="619"/>
      <c r="J19" s="619"/>
      <c r="K19" s="619"/>
      <c r="L19" s="619"/>
      <c r="M19" s="619"/>
      <c r="N19" s="619"/>
      <c r="O19" s="619"/>
      <c r="P19" s="619"/>
      <c r="Q19" s="620"/>
      <c r="R19" s="621">
        <v>84883</v>
      </c>
      <c r="S19" s="622"/>
      <c r="T19" s="622"/>
      <c r="U19" s="622"/>
      <c r="V19" s="622"/>
      <c r="W19" s="622"/>
      <c r="X19" s="622"/>
      <c r="Y19" s="623"/>
      <c r="Z19" s="659">
        <v>0.2</v>
      </c>
      <c r="AA19" s="659"/>
      <c r="AB19" s="659"/>
      <c r="AC19" s="659"/>
      <c r="AD19" s="660">
        <v>84883</v>
      </c>
      <c r="AE19" s="660"/>
      <c r="AF19" s="660"/>
      <c r="AG19" s="660"/>
      <c r="AH19" s="660"/>
      <c r="AI19" s="660"/>
      <c r="AJ19" s="660"/>
      <c r="AK19" s="660"/>
      <c r="AL19" s="624">
        <v>0.5</v>
      </c>
      <c r="AM19" s="625"/>
      <c r="AN19" s="625"/>
      <c r="AO19" s="661"/>
      <c r="AP19" s="618" t="s">
        <v>261</v>
      </c>
      <c r="AQ19" s="619"/>
      <c r="AR19" s="619"/>
      <c r="AS19" s="619"/>
      <c r="AT19" s="619"/>
      <c r="AU19" s="619"/>
      <c r="AV19" s="619"/>
      <c r="AW19" s="619"/>
      <c r="AX19" s="619"/>
      <c r="AY19" s="619"/>
      <c r="AZ19" s="619"/>
      <c r="BA19" s="619"/>
      <c r="BB19" s="619"/>
      <c r="BC19" s="619"/>
      <c r="BD19" s="619"/>
      <c r="BE19" s="619"/>
      <c r="BF19" s="620"/>
      <c r="BG19" s="621">
        <v>653564</v>
      </c>
      <c r="BH19" s="622"/>
      <c r="BI19" s="622"/>
      <c r="BJ19" s="622"/>
      <c r="BK19" s="622"/>
      <c r="BL19" s="622"/>
      <c r="BM19" s="622"/>
      <c r="BN19" s="623"/>
      <c r="BO19" s="659">
        <v>7.1</v>
      </c>
      <c r="BP19" s="659"/>
      <c r="BQ19" s="659"/>
      <c r="BR19" s="659"/>
      <c r="BS19" s="660" t="s">
        <v>122</v>
      </c>
      <c r="BT19" s="660"/>
      <c r="BU19" s="660"/>
      <c r="BV19" s="660"/>
      <c r="BW19" s="660"/>
      <c r="BX19" s="660"/>
      <c r="BY19" s="660"/>
      <c r="BZ19" s="660"/>
      <c r="CA19" s="660"/>
      <c r="CB19" s="700"/>
      <c r="CD19" s="618" t="s">
        <v>262</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88" t="s">
        <v>263</v>
      </c>
      <c r="C20" s="689"/>
      <c r="D20" s="689"/>
      <c r="E20" s="689"/>
      <c r="F20" s="689"/>
      <c r="G20" s="689"/>
      <c r="H20" s="689"/>
      <c r="I20" s="689"/>
      <c r="J20" s="689"/>
      <c r="K20" s="689"/>
      <c r="L20" s="689"/>
      <c r="M20" s="689"/>
      <c r="N20" s="689"/>
      <c r="O20" s="689"/>
      <c r="P20" s="689"/>
      <c r="Q20" s="690"/>
      <c r="R20" s="621">
        <v>4421</v>
      </c>
      <c r="S20" s="622"/>
      <c r="T20" s="622"/>
      <c r="U20" s="622"/>
      <c r="V20" s="622"/>
      <c r="W20" s="622"/>
      <c r="X20" s="622"/>
      <c r="Y20" s="623"/>
      <c r="Z20" s="659">
        <v>0</v>
      </c>
      <c r="AA20" s="659"/>
      <c r="AB20" s="659"/>
      <c r="AC20" s="659"/>
      <c r="AD20" s="660">
        <v>4421</v>
      </c>
      <c r="AE20" s="660"/>
      <c r="AF20" s="660"/>
      <c r="AG20" s="660"/>
      <c r="AH20" s="660"/>
      <c r="AI20" s="660"/>
      <c r="AJ20" s="660"/>
      <c r="AK20" s="660"/>
      <c r="AL20" s="624">
        <v>0</v>
      </c>
      <c r="AM20" s="625"/>
      <c r="AN20" s="625"/>
      <c r="AO20" s="661"/>
      <c r="AP20" s="618" t="s">
        <v>264</v>
      </c>
      <c r="AQ20" s="619"/>
      <c r="AR20" s="619"/>
      <c r="AS20" s="619"/>
      <c r="AT20" s="619"/>
      <c r="AU20" s="619"/>
      <c r="AV20" s="619"/>
      <c r="AW20" s="619"/>
      <c r="AX20" s="619"/>
      <c r="AY20" s="619"/>
      <c r="AZ20" s="619"/>
      <c r="BA20" s="619"/>
      <c r="BB20" s="619"/>
      <c r="BC20" s="619"/>
      <c r="BD20" s="619"/>
      <c r="BE20" s="619"/>
      <c r="BF20" s="620"/>
      <c r="BG20" s="621">
        <v>653564</v>
      </c>
      <c r="BH20" s="622"/>
      <c r="BI20" s="622"/>
      <c r="BJ20" s="622"/>
      <c r="BK20" s="622"/>
      <c r="BL20" s="622"/>
      <c r="BM20" s="622"/>
      <c r="BN20" s="623"/>
      <c r="BO20" s="659">
        <v>7.1</v>
      </c>
      <c r="BP20" s="659"/>
      <c r="BQ20" s="659"/>
      <c r="BR20" s="659"/>
      <c r="BS20" s="660" t="s">
        <v>122</v>
      </c>
      <c r="BT20" s="660"/>
      <c r="BU20" s="660"/>
      <c r="BV20" s="660"/>
      <c r="BW20" s="660"/>
      <c r="BX20" s="660"/>
      <c r="BY20" s="660"/>
      <c r="BZ20" s="660"/>
      <c r="CA20" s="660"/>
      <c r="CB20" s="700"/>
      <c r="CD20" s="618" t="s">
        <v>265</v>
      </c>
      <c r="CE20" s="619"/>
      <c r="CF20" s="619"/>
      <c r="CG20" s="619"/>
      <c r="CH20" s="619"/>
      <c r="CI20" s="619"/>
      <c r="CJ20" s="619"/>
      <c r="CK20" s="619"/>
      <c r="CL20" s="619"/>
      <c r="CM20" s="619"/>
      <c r="CN20" s="619"/>
      <c r="CO20" s="619"/>
      <c r="CP20" s="619"/>
      <c r="CQ20" s="620"/>
      <c r="CR20" s="621">
        <v>33604062</v>
      </c>
      <c r="CS20" s="622"/>
      <c r="CT20" s="622"/>
      <c r="CU20" s="622"/>
      <c r="CV20" s="622"/>
      <c r="CW20" s="622"/>
      <c r="CX20" s="622"/>
      <c r="CY20" s="623"/>
      <c r="CZ20" s="659">
        <v>100</v>
      </c>
      <c r="DA20" s="659"/>
      <c r="DB20" s="659"/>
      <c r="DC20" s="659"/>
      <c r="DD20" s="627">
        <v>5949584</v>
      </c>
      <c r="DE20" s="622"/>
      <c r="DF20" s="622"/>
      <c r="DG20" s="622"/>
      <c r="DH20" s="622"/>
      <c r="DI20" s="622"/>
      <c r="DJ20" s="622"/>
      <c r="DK20" s="622"/>
      <c r="DL20" s="622"/>
      <c r="DM20" s="622"/>
      <c r="DN20" s="622"/>
      <c r="DO20" s="622"/>
      <c r="DP20" s="623"/>
      <c r="DQ20" s="627">
        <v>20185600</v>
      </c>
      <c r="DR20" s="622"/>
      <c r="DS20" s="622"/>
      <c r="DT20" s="622"/>
      <c r="DU20" s="622"/>
      <c r="DV20" s="622"/>
      <c r="DW20" s="622"/>
      <c r="DX20" s="622"/>
      <c r="DY20" s="622"/>
      <c r="DZ20" s="622"/>
      <c r="EA20" s="622"/>
      <c r="EB20" s="622"/>
      <c r="EC20" s="658"/>
    </row>
    <row r="21" spans="2:133" ht="11.25" customHeight="1" x14ac:dyDescent="0.15">
      <c r="B21" s="618" t="s">
        <v>266</v>
      </c>
      <c r="C21" s="619"/>
      <c r="D21" s="619"/>
      <c r="E21" s="619"/>
      <c r="F21" s="619"/>
      <c r="G21" s="619"/>
      <c r="H21" s="619"/>
      <c r="I21" s="619"/>
      <c r="J21" s="619"/>
      <c r="K21" s="619"/>
      <c r="L21" s="619"/>
      <c r="M21" s="619"/>
      <c r="N21" s="619"/>
      <c r="O21" s="619"/>
      <c r="P21" s="619"/>
      <c r="Q21" s="620"/>
      <c r="R21" s="621">
        <v>6235625</v>
      </c>
      <c r="S21" s="622"/>
      <c r="T21" s="622"/>
      <c r="U21" s="622"/>
      <c r="V21" s="622"/>
      <c r="W21" s="622"/>
      <c r="X21" s="622"/>
      <c r="Y21" s="623"/>
      <c r="Z21" s="659">
        <v>18.3</v>
      </c>
      <c r="AA21" s="659"/>
      <c r="AB21" s="659"/>
      <c r="AC21" s="659"/>
      <c r="AD21" s="660">
        <v>5873752</v>
      </c>
      <c r="AE21" s="660"/>
      <c r="AF21" s="660"/>
      <c r="AG21" s="660"/>
      <c r="AH21" s="660"/>
      <c r="AI21" s="660"/>
      <c r="AJ21" s="660"/>
      <c r="AK21" s="660"/>
      <c r="AL21" s="624">
        <v>34.799999999999997</v>
      </c>
      <c r="AM21" s="625"/>
      <c r="AN21" s="625"/>
      <c r="AO21" s="661"/>
      <c r="AP21" s="618" t="s">
        <v>267</v>
      </c>
      <c r="AQ21" s="698"/>
      <c r="AR21" s="698"/>
      <c r="AS21" s="698"/>
      <c r="AT21" s="698"/>
      <c r="AU21" s="698"/>
      <c r="AV21" s="698"/>
      <c r="AW21" s="698"/>
      <c r="AX21" s="698"/>
      <c r="AY21" s="698"/>
      <c r="AZ21" s="698"/>
      <c r="BA21" s="698"/>
      <c r="BB21" s="698"/>
      <c r="BC21" s="698"/>
      <c r="BD21" s="698"/>
      <c r="BE21" s="698"/>
      <c r="BF21" s="699"/>
      <c r="BG21" s="621" t="s">
        <v>122</v>
      </c>
      <c r="BH21" s="622"/>
      <c r="BI21" s="622"/>
      <c r="BJ21" s="622"/>
      <c r="BK21" s="622"/>
      <c r="BL21" s="622"/>
      <c r="BM21" s="622"/>
      <c r="BN21" s="623"/>
      <c r="BO21" s="659" t="s">
        <v>122</v>
      </c>
      <c r="BP21" s="659"/>
      <c r="BQ21" s="659"/>
      <c r="BR21" s="659"/>
      <c r="BS21" s="660" t="s">
        <v>122</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268</v>
      </c>
      <c r="C22" s="619"/>
      <c r="D22" s="619"/>
      <c r="E22" s="619"/>
      <c r="F22" s="619"/>
      <c r="G22" s="619"/>
      <c r="H22" s="619"/>
      <c r="I22" s="619"/>
      <c r="J22" s="619"/>
      <c r="K22" s="619"/>
      <c r="L22" s="619"/>
      <c r="M22" s="619"/>
      <c r="N22" s="619"/>
      <c r="O22" s="619"/>
      <c r="P22" s="619"/>
      <c r="Q22" s="620"/>
      <c r="R22" s="621">
        <v>5873752</v>
      </c>
      <c r="S22" s="622"/>
      <c r="T22" s="622"/>
      <c r="U22" s="622"/>
      <c r="V22" s="622"/>
      <c r="W22" s="622"/>
      <c r="X22" s="622"/>
      <c r="Y22" s="623"/>
      <c r="Z22" s="659">
        <v>17.2</v>
      </c>
      <c r="AA22" s="659"/>
      <c r="AB22" s="659"/>
      <c r="AC22" s="659"/>
      <c r="AD22" s="660">
        <v>5873752</v>
      </c>
      <c r="AE22" s="660"/>
      <c r="AF22" s="660"/>
      <c r="AG22" s="660"/>
      <c r="AH22" s="660"/>
      <c r="AI22" s="660"/>
      <c r="AJ22" s="660"/>
      <c r="AK22" s="660"/>
      <c r="AL22" s="624">
        <v>34.799999999999997</v>
      </c>
      <c r="AM22" s="625"/>
      <c r="AN22" s="625"/>
      <c r="AO22" s="661"/>
      <c r="AP22" s="618" t="s">
        <v>269</v>
      </c>
      <c r="AQ22" s="698"/>
      <c r="AR22" s="698"/>
      <c r="AS22" s="698"/>
      <c r="AT22" s="698"/>
      <c r="AU22" s="698"/>
      <c r="AV22" s="698"/>
      <c r="AW22" s="698"/>
      <c r="AX22" s="698"/>
      <c r="AY22" s="698"/>
      <c r="AZ22" s="698"/>
      <c r="BA22" s="698"/>
      <c r="BB22" s="698"/>
      <c r="BC22" s="698"/>
      <c r="BD22" s="698"/>
      <c r="BE22" s="698"/>
      <c r="BF22" s="699"/>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700"/>
      <c r="CD22" s="673" t="s">
        <v>270</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271</v>
      </c>
      <c r="C23" s="619"/>
      <c r="D23" s="619"/>
      <c r="E23" s="619"/>
      <c r="F23" s="619"/>
      <c r="G23" s="619"/>
      <c r="H23" s="619"/>
      <c r="I23" s="619"/>
      <c r="J23" s="619"/>
      <c r="K23" s="619"/>
      <c r="L23" s="619"/>
      <c r="M23" s="619"/>
      <c r="N23" s="619"/>
      <c r="O23" s="619"/>
      <c r="P23" s="619"/>
      <c r="Q23" s="620"/>
      <c r="R23" s="621">
        <v>361873</v>
      </c>
      <c r="S23" s="622"/>
      <c r="T23" s="622"/>
      <c r="U23" s="622"/>
      <c r="V23" s="622"/>
      <c r="W23" s="622"/>
      <c r="X23" s="622"/>
      <c r="Y23" s="623"/>
      <c r="Z23" s="659">
        <v>1.1000000000000001</v>
      </c>
      <c r="AA23" s="659"/>
      <c r="AB23" s="659"/>
      <c r="AC23" s="659"/>
      <c r="AD23" s="660" t="s">
        <v>122</v>
      </c>
      <c r="AE23" s="660"/>
      <c r="AF23" s="660"/>
      <c r="AG23" s="660"/>
      <c r="AH23" s="660"/>
      <c r="AI23" s="660"/>
      <c r="AJ23" s="660"/>
      <c r="AK23" s="660"/>
      <c r="AL23" s="624" t="s">
        <v>122</v>
      </c>
      <c r="AM23" s="625"/>
      <c r="AN23" s="625"/>
      <c r="AO23" s="661"/>
      <c r="AP23" s="618" t="s">
        <v>272</v>
      </c>
      <c r="AQ23" s="698"/>
      <c r="AR23" s="698"/>
      <c r="AS23" s="698"/>
      <c r="AT23" s="698"/>
      <c r="AU23" s="698"/>
      <c r="AV23" s="698"/>
      <c r="AW23" s="698"/>
      <c r="AX23" s="698"/>
      <c r="AY23" s="698"/>
      <c r="AZ23" s="698"/>
      <c r="BA23" s="698"/>
      <c r="BB23" s="698"/>
      <c r="BC23" s="698"/>
      <c r="BD23" s="698"/>
      <c r="BE23" s="698"/>
      <c r="BF23" s="699"/>
      <c r="BG23" s="621">
        <v>653564</v>
      </c>
      <c r="BH23" s="622"/>
      <c r="BI23" s="622"/>
      <c r="BJ23" s="622"/>
      <c r="BK23" s="622"/>
      <c r="BL23" s="622"/>
      <c r="BM23" s="622"/>
      <c r="BN23" s="623"/>
      <c r="BO23" s="659">
        <v>7.1</v>
      </c>
      <c r="BP23" s="659"/>
      <c r="BQ23" s="659"/>
      <c r="BR23" s="659"/>
      <c r="BS23" s="660" t="s">
        <v>122</v>
      </c>
      <c r="BT23" s="660"/>
      <c r="BU23" s="660"/>
      <c r="BV23" s="660"/>
      <c r="BW23" s="660"/>
      <c r="BX23" s="660"/>
      <c r="BY23" s="660"/>
      <c r="BZ23" s="660"/>
      <c r="CA23" s="660"/>
      <c r="CB23" s="700"/>
      <c r="CD23" s="673" t="s">
        <v>212</v>
      </c>
      <c r="CE23" s="674"/>
      <c r="CF23" s="674"/>
      <c r="CG23" s="674"/>
      <c r="CH23" s="674"/>
      <c r="CI23" s="674"/>
      <c r="CJ23" s="674"/>
      <c r="CK23" s="674"/>
      <c r="CL23" s="674"/>
      <c r="CM23" s="674"/>
      <c r="CN23" s="674"/>
      <c r="CO23" s="674"/>
      <c r="CP23" s="674"/>
      <c r="CQ23" s="675"/>
      <c r="CR23" s="673" t="s">
        <v>273</v>
      </c>
      <c r="CS23" s="674"/>
      <c r="CT23" s="674"/>
      <c r="CU23" s="674"/>
      <c r="CV23" s="674"/>
      <c r="CW23" s="674"/>
      <c r="CX23" s="674"/>
      <c r="CY23" s="675"/>
      <c r="CZ23" s="673" t="s">
        <v>274</v>
      </c>
      <c r="DA23" s="674"/>
      <c r="DB23" s="674"/>
      <c r="DC23" s="675"/>
      <c r="DD23" s="673" t="s">
        <v>275</v>
      </c>
      <c r="DE23" s="674"/>
      <c r="DF23" s="674"/>
      <c r="DG23" s="674"/>
      <c r="DH23" s="674"/>
      <c r="DI23" s="674"/>
      <c r="DJ23" s="674"/>
      <c r="DK23" s="675"/>
      <c r="DL23" s="711" t="s">
        <v>276</v>
      </c>
      <c r="DM23" s="712"/>
      <c r="DN23" s="712"/>
      <c r="DO23" s="712"/>
      <c r="DP23" s="712"/>
      <c r="DQ23" s="712"/>
      <c r="DR23" s="712"/>
      <c r="DS23" s="712"/>
      <c r="DT23" s="712"/>
      <c r="DU23" s="712"/>
      <c r="DV23" s="713"/>
      <c r="DW23" s="673" t="s">
        <v>277</v>
      </c>
      <c r="DX23" s="674"/>
      <c r="DY23" s="674"/>
      <c r="DZ23" s="674"/>
      <c r="EA23" s="674"/>
      <c r="EB23" s="674"/>
      <c r="EC23" s="675"/>
    </row>
    <row r="24" spans="2:133" ht="11.25" customHeight="1" x14ac:dyDescent="0.15">
      <c r="B24" s="618" t="s">
        <v>278</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279</v>
      </c>
      <c r="AQ24" s="698"/>
      <c r="AR24" s="698"/>
      <c r="AS24" s="698"/>
      <c r="AT24" s="698"/>
      <c r="AU24" s="698"/>
      <c r="AV24" s="698"/>
      <c r="AW24" s="698"/>
      <c r="AX24" s="698"/>
      <c r="AY24" s="698"/>
      <c r="AZ24" s="698"/>
      <c r="BA24" s="698"/>
      <c r="BB24" s="698"/>
      <c r="BC24" s="698"/>
      <c r="BD24" s="698"/>
      <c r="BE24" s="698"/>
      <c r="BF24" s="699"/>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700"/>
      <c r="CD24" s="679" t="s">
        <v>280</v>
      </c>
      <c r="CE24" s="680"/>
      <c r="CF24" s="680"/>
      <c r="CG24" s="680"/>
      <c r="CH24" s="680"/>
      <c r="CI24" s="680"/>
      <c r="CJ24" s="680"/>
      <c r="CK24" s="680"/>
      <c r="CL24" s="680"/>
      <c r="CM24" s="680"/>
      <c r="CN24" s="680"/>
      <c r="CO24" s="680"/>
      <c r="CP24" s="680"/>
      <c r="CQ24" s="681"/>
      <c r="CR24" s="676">
        <v>16525814</v>
      </c>
      <c r="CS24" s="677"/>
      <c r="CT24" s="677"/>
      <c r="CU24" s="677"/>
      <c r="CV24" s="677"/>
      <c r="CW24" s="677"/>
      <c r="CX24" s="677"/>
      <c r="CY24" s="702"/>
      <c r="CZ24" s="703">
        <v>49.2</v>
      </c>
      <c r="DA24" s="685"/>
      <c r="DB24" s="685"/>
      <c r="DC24" s="705"/>
      <c r="DD24" s="701">
        <v>10791528</v>
      </c>
      <c r="DE24" s="677"/>
      <c r="DF24" s="677"/>
      <c r="DG24" s="677"/>
      <c r="DH24" s="677"/>
      <c r="DI24" s="677"/>
      <c r="DJ24" s="677"/>
      <c r="DK24" s="702"/>
      <c r="DL24" s="701">
        <v>9656988</v>
      </c>
      <c r="DM24" s="677"/>
      <c r="DN24" s="677"/>
      <c r="DO24" s="677"/>
      <c r="DP24" s="677"/>
      <c r="DQ24" s="677"/>
      <c r="DR24" s="677"/>
      <c r="DS24" s="677"/>
      <c r="DT24" s="677"/>
      <c r="DU24" s="677"/>
      <c r="DV24" s="702"/>
      <c r="DW24" s="703">
        <v>56.7</v>
      </c>
      <c r="DX24" s="685"/>
      <c r="DY24" s="685"/>
      <c r="DZ24" s="685"/>
      <c r="EA24" s="685"/>
      <c r="EB24" s="685"/>
      <c r="EC24" s="704"/>
    </row>
    <row r="25" spans="2:133" ht="11.25" customHeight="1" x14ac:dyDescent="0.15">
      <c r="B25" s="618" t="s">
        <v>281</v>
      </c>
      <c r="C25" s="619"/>
      <c r="D25" s="619"/>
      <c r="E25" s="619"/>
      <c r="F25" s="619"/>
      <c r="G25" s="619"/>
      <c r="H25" s="619"/>
      <c r="I25" s="619"/>
      <c r="J25" s="619"/>
      <c r="K25" s="619"/>
      <c r="L25" s="619"/>
      <c r="M25" s="619"/>
      <c r="N25" s="619"/>
      <c r="O25" s="619"/>
      <c r="P25" s="619"/>
      <c r="Q25" s="620"/>
      <c r="R25" s="621">
        <v>17716638</v>
      </c>
      <c r="S25" s="622"/>
      <c r="T25" s="622"/>
      <c r="U25" s="622"/>
      <c r="V25" s="622"/>
      <c r="W25" s="622"/>
      <c r="X25" s="622"/>
      <c r="Y25" s="623"/>
      <c r="Z25" s="659">
        <v>52</v>
      </c>
      <c r="AA25" s="659"/>
      <c r="AB25" s="659"/>
      <c r="AC25" s="659"/>
      <c r="AD25" s="660">
        <v>16701201</v>
      </c>
      <c r="AE25" s="660"/>
      <c r="AF25" s="660"/>
      <c r="AG25" s="660"/>
      <c r="AH25" s="660"/>
      <c r="AI25" s="660"/>
      <c r="AJ25" s="660"/>
      <c r="AK25" s="660"/>
      <c r="AL25" s="624">
        <v>98.9</v>
      </c>
      <c r="AM25" s="625"/>
      <c r="AN25" s="625"/>
      <c r="AO25" s="661"/>
      <c r="AP25" s="618" t="s">
        <v>282</v>
      </c>
      <c r="AQ25" s="698"/>
      <c r="AR25" s="698"/>
      <c r="AS25" s="698"/>
      <c r="AT25" s="698"/>
      <c r="AU25" s="698"/>
      <c r="AV25" s="698"/>
      <c r="AW25" s="698"/>
      <c r="AX25" s="698"/>
      <c r="AY25" s="698"/>
      <c r="AZ25" s="698"/>
      <c r="BA25" s="698"/>
      <c r="BB25" s="698"/>
      <c r="BC25" s="698"/>
      <c r="BD25" s="698"/>
      <c r="BE25" s="698"/>
      <c r="BF25" s="699"/>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700"/>
      <c r="CD25" s="618" t="s">
        <v>283</v>
      </c>
      <c r="CE25" s="619"/>
      <c r="CF25" s="619"/>
      <c r="CG25" s="619"/>
      <c r="CH25" s="619"/>
      <c r="CI25" s="619"/>
      <c r="CJ25" s="619"/>
      <c r="CK25" s="619"/>
      <c r="CL25" s="619"/>
      <c r="CM25" s="619"/>
      <c r="CN25" s="619"/>
      <c r="CO25" s="619"/>
      <c r="CP25" s="619"/>
      <c r="CQ25" s="620"/>
      <c r="CR25" s="621">
        <v>4797122</v>
      </c>
      <c r="CS25" s="634"/>
      <c r="CT25" s="634"/>
      <c r="CU25" s="634"/>
      <c r="CV25" s="634"/>
      <c r="CW25" s="634"/>
      <c r="CX25" s="634"/>
      <c r="CY25" s="635"/>
      <c r="CZ25" s="624">
        <v>14.3</v>
      </c>
      <c r="DA25" s="636"/>
      <c r="DB25" s="636"/>
      <c r="DC25" s="637"/>
      <c r="DD25" s="627">
        <v>4248473</v>
      </c>
      <c r="DE25" s="634"/>
      <c r="DF25" s="634"/>
      <c r="DG25" s="634"/>
      <c r="DH25" s="634"/>
      <c r="DI25" s="634"/>
      <c r="DJ25" s="634"/>
      <c r="DK25" s="635"/>
      <c r="DL25" s="627">
        <v>4044087</v>
      </c>
      <c r="DM25" s="634"/>
      <c r="DN25" s="634"/>
      <c r="DO25" s="634"/>
      <c r="DP25" s="634"/>
      <c r="DQ25" s="634"/>
      <c r="DR25" s="634"/>
      <c r="DS25" s="634"/>
      <c r="DT25" s="634"/>
      <c r="DU25" s="634"/>
      <c r="DV25" s="635"/>
      <c r="DW25" s="624">
        <v>23.7</v>
      </c>
      <c r="DX25" s="636"/>
      <c r="DY25" s="636"/>
      <c r="DZ25" s="636"/>
      <c r="EA25" s="636"/>
      <c r="EB25" s="636"/>
      <c r="EC25" s="648"/>
    </row>
    <row r="26" spans="2:133" ht="11.25" customHeight="1" x14ac:dyDescent="0.15">
      <c r="B26" s="618" t="s">
        <v>284</v>
      </c>
      <c r="C26" s="619"/>
      <c r="D26" s="619"/>
      <c r="E26" s="619"/>
      <c r="F26" s="619"/>
      <c r="G26" s="619"/>
      <c r="H26" s="619"/>
      <c r="I26" s="619"/>
      <c r="J26" s="619"/>
      <c r="K26" s="619"/>
      <c r="L26" s="619"/>
      <c r="M26" s="619"/>
      <c r="N26" s="619"/>
      <c r="O26" s="619"/>
      <c r="P26" s="619"/>
      <c r="Q26" s="620"/>
      <c r="R26" s="621">
        <v>8065</v>
      </c>
      <c r="S26" s="622"/>
      <c r="T26" s="622"/>
      <c r="U26" s="622"/>
      <c r="V26" s="622"/>
      <c r="W26" s="622"/>
      <c r="X26" s="622"/>
      <c r="Y26" s="623"/>
      <c r="Z26" s="659">
        <v>0</v>
      </c>
      <c r="AA26" s="659"/>
      <c r="AB26" s="659"/>
      <c r="AC26" s="659"/>
      <c r="AD26" s="660">
        <v>8065</v>
      </c>
      <c r="AE26" s="660"/>
      <c r="AF26" s="660"/>
      <c r="AG26" s="660"/>
      <c r="AH26" s="660"/>
      <c r="AI26" s="660"/>
      <c r="AJ26" s="660"/>
      <c r="AK26" s="660"/>
      <c r="AL26" s="624">
        <v>0</v>
      </c>
      <c r="AM26" s="625"/>
      <c r="AN26" s="625"/>
      <c r="AO26" s="661"/>
      <c r="AP26" s="618" t="s">
        <v>285</v>
      </c>
      <c r="AQ26" s="698"/>
      <c r="AR26" s="698"/>
      <c r="AS26" s="698"/>
      <c r="AT26" s="698"/>
      <c r="AU26" s="698"/>
      <c r="AV26" s="698"/>
      <c r="AW26" s="698"/>
      <c r="AX26" s="698"/>
      <c r="AY26" s="698"/>
      <c r="AZ26" s="698"/>
      <c r="BA26" s="698"/>
      <c r="BB26" s="698"/>
      <c r="BC26" s="698"/>
      <c r="BD26" s="698"/>
      <c r="BE26" s="698"/>
      <c r="BF26" s="699"/>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700"/>
      <c r="CD26" s="618" t="s">
        <v>286</v>
      </c>
      <c r="CE26" s="619"/>
      <c r="CF26" s="619"/>
      <c r="CG26" s="619"/>
      <c r="CH26" s="619"/>
      <c r="CI26" s="619"/>
      <c r="CJ26" s="619"/>
      <c r="CK26" s="619"/>
      <c r="CL26" s="619"/>
      <c r="CM26" s="619"/>
      <c r="CN26" s="619"/>
      <c r="CO26" s="619"/>
      <c r="CP26" s="619"/>
      <c r="CQ26" s="620"/>
      <c r="CR26" s="621">
        <v>2664792</v>
      </c>
      <c r="CS26" s="622"/>
      <c r="CT26" s="622"/>
      <c r="CU26" s="622"/>
      <c r="CV26" s="622"/>
      <c r="CW26" s="622"/>
      <c r="CX26" s="622"/>
      <c r="CY26" s="623"/>
      <c r="CZ26" s="624">
        <v>7.9</v>
      </c>
      <c r="DA26" s="636"/>
      <c r="DB26" s="636"/>
      <c r="DC26" s="637"/>
      <c r="DD26" s="627">
        <v>2451029</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287</v>
      </c>
      <c r="C27" s="619"/>
      <c r="D27" s="619"/>
      <c r="E27" s="619"/>
      <c r="F27" s="619"/>
      <c r="G27" s="619"/>
      <c r="H27" s="619"/>
      <c r="I27" s="619"/>
      <c r="J27" s="619"/>
      <c r="K27" s="619"/>
      <c r="L27" s="619"/>
      <c r="M27" s="619"/>
      <c r="N27" s="619"/>
      <c r="O27" s="619"/>
      <c r="P27" s="619"/>
      <c r="Q27" s="620"/>
      <c r="R27" s="621">
        <v>158211</v>
      </c>
      <c r="S27" s="622"/>
      <c r="T27" s="622"/>
      <c r="U27" s="622"/>
      <c r="V27" s="622"/>
      <c r="W27" s="622"/>
      <c r="X27" s="622"/>
      <c r="Y27" s="623"/>
      <c r="Z27" s="659">
        <v>0.5</v>
      </c>
      <c r="AA27" s="659"/>
      <c r="AB27" s="659"/>
      <c r="AC27" s="659"/>
      <c r="AD27" s="660" t="s">
        <v>122</v>
      </c>
      <c r="AE27" s="660"/>
      <c r="AF27" s="660"/>
      <c r="AG27" s="660"/>
      <c r="AH27" s="660"/>
      <c r="AI27" s="660"/>
      <c r="AJ27" s="660"/>
      <c r="AK27" s="660"/>
      <c r="AL27" s="624" t="s">
        <v>122</v>
      </c>
      <c r="AM27" s="625"/>
      <c r="AN27" s="625"/>
      <c r="AO27" s="661"/>
      <c r="AP27" s="618" t="s">
        <v>288</v>
      </c>
      <c r="AQ27" s="619"/>
      <c r="AR27" s="619"/>
      <c r="AS27" s="619"/>
      <c r="AT27" s="619"/>
      <c r="AU27" s="619"/>
      <c r="AV27" s="619"/>
      <c r="AW27" s="619"/>
      <c r="AX27" s="619"/>
      <c r="AY27" s="619"/>
      <c r="AZ27" s="619"/>
      <c r="BA27" s="619"/>
      <c r="BB27" s="619"/>
      <c r="BC27" s="619"/>
      <c r="BD27" s="619"/>
      <c r="BE27" s="619"/>
      <c r="BF27" s="620"/>
      <c r="BG27" s="621">
        <v>9187715</v>
      </c>
      <c r="BH27" s="622"/>
      <c r="BI27" s="622"/>
      <c r="BJ27" s="622"/>
      <c r="BK27" s="622"/>
      <c r="BL27" s="622"/>
      <c r="BM27" s="622"/>
      <c r="BN27" s="623"/>
      <c r="BO27" s="659">
        <v>100</v>
      </c>
      <c r="BP27" s="659"/>
      <c r="BQ27" s="659"/>
      <c r="BR27" s="659"/>
      <c r="BS27" s="660">
        <v>105394</v>
      </c>
      <c r="BT27" s="660"/>
      <c r="BU27" s="660"/>
      <c r="BV27" s="660"/>
      <c r="BW27" s="660"/>
      <c r="BX27" s="660"/>
      <c r="BY27" s="660"/>
      <c r="BZ27" s="660"/>
      <c r="CA27" s="660"/>
      <c r="CB27" s="700"/>
      <c r="CD27" s="618" t="s">
        <v>289</v>
      </c>
      <c r="CE27" s="619"/>
      <c r="CF27" s="619"/>
      <c r="CG27" s="619"/>
      <c r="CH27" s="619"/>
      <c r="CI27" s="619"/>
      <c r="CJ27" s="619"/>
      <c r="CK27" s="619"/>
      <c r="CL27" s="619"/>
      <c r="CM27" s="619"/>
      <c r="CN27" s="619"/>
      <c r="CO27" s="619"/>
      <c r="CP27" s="619"/>
      <c r="CQ27" s="620"/>
      <c r="CR27" s="621">
        <v>8535344</v>
      </c>
      <c r="CS27" s="634"/>
      <c r="CT27" s="634"/>
      <c r="CU27" s="634"/>
      <c r="CV27" s="634"/>
      <c r="CW27" s="634"/>
      <c r="CX27" s="634"/>
      <c r="CY27" s="635"/>
      <c r="CZ27" s="624">
        <v>25.4</v>
      </c>
      <c r="DA27" s="636"/>
      <c r="DB27" s="636"/>
      <c r="DC27" s="637"/>
      <c r="DD27" s="627">
        <v>3349707</v>
      </c>
      <c r="DE27" s="634"/>
      <c r="DF27" s="634"/>
      <c r="DG27" s="634"/>
      <c r="DH27" s="634"/>
      <c r="DI27" s="634"/>
      <c r="DJ27" s="634"/>
      <c r="DK27" s="635"/>
      <c r="DL27" s="627">
        <v>2419553</v>
      </c>
      <c r="DM27" s="634"/>
      <c r="DN27" s="634"/>
      <c r="DO27" s="634"/>
      <c r="DP27" s="634"/>
      <c r="DQ27" s="634"/>
      <c r="DR27" s="634"/>
      <c r="DS27" s="634"/>
      <c r="DT27" s="634"/>
      <c r="DU27" s="634"/>
      <c r="DV27" s="635"/>
      <c r="DW27" s="624">
        <v>14.2</v>
      </c>
      <c r="DX27" s="636"/>
      <c r="DY27" s="636"/>
      <c r="DZ27" s="636"/>
      <c r="EA27" s="636"/>
      <c r="EB27" s="636"/>
      <c r="EC27" s="648"/>
    </row>
    <row r="28" spans="2:133" ht="11.25" customHeight="1" x14ac:dyDescent="0.15">
      <c r="B28" s="618" t="s">
        <v>290</v>
      </c>
      <c r="C28" s="619"/>
      <c r="D28" s="619"/>
      <c r="E28" s="619"/>
      <c r="F28" s="619"/>
      <c r="G28" s="619"/>
      <c r="H28" s="619"/>
      <c r="I28" s="619"/>
      <c r="J28" s="619"/>
      <c r="K28" s="619"/>
      <c r="L28" s="619"/>
      <c r="M28" s="619"/>
      <c r="N28" s="619"/>
      <c r="O28" s="619"/>
      <c r="P28" s="619"/>
      <c r="Q28" s="620"/>
      <c r="R28" s="621">
        <v>434020</v>
      </c>
      <c r="S28" s="622"/>
      <c r="T28" s="622"/>
      <c r="U28" s="622"/>
      <c r="V28" s="622"/>
      <c r="W28" s="622"/>
      <c r="X28" s="622"/>
      <c r="Y28" s="623"/>
      <c r="Z28" s="659">
        <v>1.3</v>
      </c>
      <c r="AA28" s="659"/>
      <c r="AB28" s="659"/>
      <c r="AC28" s="659"/>
      <c r="AD28" s="660">
        <v>149696</v>
      </c>
      <c r="AE28" s="660"/>
      <c r="AF28" s="660"/>
      <c r="AG28" s="660"/>
      <c r="AH28" s="660"/>
      <c r="AI28" s="660"/>
      <c r="AJ28" s="660"/>
      <c r="AK28" s="660"/>
      <c r="AL28" s="624">
        <v>0.9</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291</v>
      </c>
      <c r="CE28" s="619"/>
      <c r="CF28" s="619"/>
      <c r="CG28" s="619"/>
      <c r="CH28" s="619"/>
      <c r="CI28" s="619"/>
      <c r="CJ28" s="619"/>
      <c r="CK28" s="619"/>
      <c r="CL28" s="619"/>
      <c r="CM28" s="619"/>
      <c r="CN28" s="619"/>
      <c r="CO28" s="619"/>
      <c r="CP28" s="619"/>
      <c r="CQ28" s="620"/>
      <c r="CR28" s="621">
        <v>3193348</v>
      </c>
      <c r="CS28" s="622"/>
      <c r="CT28" s="622"/>
      <c r="CU28" s="622"/>
      <c r="CV28" s="622"/>
      <c r="CW28" s="622"/>
      <c r="CX28" s="622"/>
      <c r="CY28" s="623"/>
      <c r="CZ28" s="624">
        <v>9.5</v>
      </c>
      <c r="DA28" s="636"/>
      <c r="DB28" s="636"/>
      <c r="DC28" s="637"/>
      <c r="DD28" s="627">
        <v>3193348</v>
      </c>
      <c r="DE28" s="622"/>
      <c r="DF28" s="622"/>
      <c r="DG28" s="622"/>
      <c r="DH28" s="622"/>
      <c r="DI28" s="622"/>
      <c r="DJ28" s="622"/>
      <c r="DK28" s="623"/>
      <c r="DL28" s="627">
        <v>3193348</v>
      </c>
      <c r="DM28" s="622"/>
      <c r="DN28" s="622"/>
      <c r="DO28" s="622"/>
      <c r="DP28" s="622"/>
      <c r="DQ28" s="622"/>
      <c r="DR28" s="622"/>
      <c r="DS28" s="622"/>
      <c r="DT28" s="622"/>
      <c r="DU28" s="622"/>
      <c r="DV28" s="623"/>
      <c r="DW28" s="624">
        <v>18.7</v>
      </c>
      <c r="DX28" s="636"/>
      <c r="DY28" s="636"/>
      <c r="DZ28" s="636"/>
      <c r="EA28" s="636"/>
      <c r="EB28" s="636"/>
      <c r="EC28" s="648"/>
    </row>
    <row r="29" spans="2:133" ht="11.25" customHeight="1" x14ac:dyDescent="0.15">
      <c r="B29" s="618" t="s">
        <v>292</v>
      </c>
      <c r="C29" s="619"/>
      <c r="D29" s="619"/>
      <c r="E29" s="619"/>
      <c r="F29" s="619"/>
      <c r="G29" s="619"/>
      <c r="H29" s="619"/>
      <c r="I29" s="619"/>
      <c r="J29" s="619"/>
      <c r="K29" s="619"/>
      <c r="L29" s="619"/>
      <c r="M29" s="619"/>
      <c r="N29" s="619"/>
      <c r="O29" s="619"/>
      <c r="P29" s="619"/>
      <c r="Q29" s="620"/>
      <c r="R29" s="621">
        <v>34183</v>
      </c>
      <c r="S29" s="622"/>
      <c r="T29" s="622"/>
      <c r="U29" s="622"/>
      <c r="V29" s="622"/>
      <c r="W29" s="622"/>
      <c r="X29" s="622"/>
      <c r="Y29" s="623"/>
      <c r="Z29" s="659">
        <v>0.1</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293</v>
      </c>
      <c r="CE29" s="641"/>
      <c r="CF29" s="618" t="s">
        <v>66</v>
      </c>
      <c r="CG29" s="619"/>
      <c r="CH29" s="619"/>
      <c r="CI29" s="619"/>
      <c r="CJ29" s="619"/>
      <c r="CK29" s="619"/>
      <c r="CL29" s="619"/>
      <c r="CM29" s="619"/>
      <c r="CN29" s="619"/>
      <c r="CO29" s="619"/>
      <c r="CP29" s="619"/>
      <c r="CQ29" s="620"/>
      <c r="CR29" s="621">
        <v>3193321</v>
      </c>
      <c r="CS29" s="634"/>
      <c r="CT29" s="634"/>
      <c r="CU29" s="634"/>
      <c r="CV29" s="634"/>
      <c r="CW29" s="634"/>
      <c r="CX29" s="634"/>
      <c r="CY29" s="635"/>
      <c r="CZ29" s="624">
        <v>9.5</v>
      </c>
      <c r="DA29" s="636"/>
      <c r="DB29" s="636"/>
      <c r="DC29" s="637"/>
      <c r="DD29" s="627">
        <v>3193321</v>
      </c>
      <c r="DE29" s="634"/>
      <c r="DF29" s="634"/>
      <c r="DG29" s="634"/>
      <c r="DH29" s="634"/>
      <c r="DI29" s="634"/>
      <c r="DJ29" s="634"/>
      <c r="DK29" s="635"/>
      <c r="DL29" s="627">
        <v>3193321</v>
      </c>
      <c r="DM29" s="634"/>
      <c r="DN29" s="634"/>
      <c r="DO29" s="634"/>
      <c r="DP29" s="634"/>
      <c r="DQ29" s="634"/>
      <c r="DR29" s="634"/>
      <c r="DS29" s="634"/>
      <c r="DT29" s="634"/>
      <c r="DU29" s="634"/>
      <c r="DV29" s="635"/>
      <c r="DW29" s="624">
        <v>18.7</v>
      </c>
      <c r="DX29" s="636"/>
      <c r="DY29" s="636"/>
      <c r="DZ29" s="636"/>
      <c r="EA29" s="636"/>
      <c r="EB29" s="636"/>
      <c r="EC29" s="648"/>
    </row>
    <row r="30" spans="2:133" ht="11.25" customHeight="1" x14ac:dyDescent="0.15">
      <c r="B30" s="618" t="s">
        <v>294</v>
      </c>
      <c r="C30" s="619"/>
      <c r="D30" s="619"/>
      <c r="E30" s="619"/>
      <c r="F30" s="619"/>
      <c r="G30" s="619"/>
      <c r="H30" s="619"/>
      <c r="I30" s="619"/>
      <c r="J30" s="619"/>
      <c r="K30" s="619"/>
      <c r="L30" s="619"/>
      <c r="M30" s="619"/>
      <c r="N30" s="619"/>
      <c r="O30" s="619"/>
      <c r="P30" s="619"/>
      <c r="Q30" s="620"/>
      <c r="R30" s="621">
        <v>7794057</v>
      </c>
      <c r="S30" s="622"/>
      <c r="T30" s="622"/>
      <c r="U30" s="622"/>
      <c r="V30" s="622"/>
      <c r="W30" s="622"/>
      <c r="X30" s="622"/>
      <c r="Y30" s="623"/>
      <c r="Z30" s="659">
        <v>22.9</v>
      </c>
      <c r="AA30" s="659"/>
      <c r="AB30" s="659"/>
      <c r="AC30" s="659"/>
      <c r="AD30" s="660" t="s">
        <v>122</v>
      </c>
      <c r="AE30" s="660"/>
      <c r="AF30" s="660"/>
      <c r="AG30" s="660"/>
      <c r="AH30" s="660"/>
      <c r="AI30" s="660"/>
      <c r="AJ30" s="660"/>
      <c r="AK30" s="660"/>
      <c r="AL30" s="624" t="s">
        <v>122</v>
      </c>
      <c r="AM30" s="625"/>
      <c r="AN30" s="625"/>
      <c r="AO30" s="661"/>
      <c r="AP30" s="673" t="s">
        <v>212</v>
      </c>
      <c r="AQ30" s="674"/>
      <c r="AR30" s="674"/>
      <c r="AS30" s="674"/>
      <c r="AT30" s="674"/>
      <c r="AU30" s="674"/>
      <c r="AV30" s="674"/>
      <c r="AW30" s="674"/>
      <c r="AX30" s="674"/>
      <c r="AY30" s="674"/>
      <c r="AZ30" s="674"/>
      <c r="BA30" s="674"/>
      <c r="BB30" s="674"/>
      <c r="BC30" s="674"/>
      <c r="BD30" s="674"/>
      <c r="BE30" s="674"/>
      <c r="BF30" s="675"/>
      <c r="BG30" s="673" t="s">
        <v>295</v>
      </c>
      <c r="BH30" s="691"/>
      <c r="BI30" s="691"/>
      <c r="BJ30" s="691"/>
      <c r="BK30" s="691"/>
      <c r="BL30" s="691"/>
      <c r="BM30" s="691"/>
      <c r="BN30" s="691"/>
      <c r="BO30" s="691"/>
      <c r="BP30" s="691"/>
      <c r="BQ30" s="692"/>
      <c r="BR30" s="673" t="s">
        <v>296</v>
      </c>
      <c r="BS30" s="691"/>
      <c r="BT30" s="691"/>
      <c r="BU30" s="691"/>
      <c r="BV30" s="691"/>
      <c r="BW30" s="691"/>
      <c r="BX30" s="691"/>
      <c r="BY30" s="691"/>
      <c r="BZ30" s="691"/>
      <c r="CA30" s="691"/>
      <c r="CB30" s="692"/>
      <c r="CD30" s="642"/>
      <c r="CE30" s="643"/>
      <c r="CF30" s="618" t="s">
        <v>297</v>
      </c>
      <c r="CG30" s="619"/>
      <c r="CH30" s="619"/>
      <c r="CI30" s="619"/>
      <c r="CJ30" s="619"/>
      <c r="CK30" s="619"/>
      <c r="CL30" s="619"/>
      <c r="CM30" s="619"/>
      <c r="CN30" s="619"/>
      <c r="CO30" s="619"/>
      <c r="CP30" s="619"/>
      <c r="CQ30" s="620"/>
      <c r="CR30" s="621">
        <v>3086124</v>
      </c>
      <c r="CS30" s="622"/>
      <c r="CT30" s="622"/>
      <c r="CU30" s="622"/>
      <c r="CV30" s="622"/>
      <c r="CW30" s="622"/>
      <c r="CX30" s="622"/>
      <c r="CY30" s="623"/>
      <c r="CZ30" s="624">
        <v>9.1999999999999993</v>
      </c>
      <c r="DA30" s="636"/>
      <c r="DB30" s="636"/>
      <c r="DC30" s="637"/>
      <c r="DD30" s="627">
        <v>3086124</v>
      </c>
      <c r="DE30" s="622"/>
      <c r="DF30" s="622"/>
      <c r="DG30" s="622"/>
      <c r="DH30" s="622"/>
      <c r="DI30" s="622"/>
      <c r="DJ30" s="622"/>
      <c r="DK30" s="623"/>
      <c r="DL30" s="627">
        <v>3086124</v>
      </c>
      <c r="DM30" s="622"/>
      <c r="DN30" s="622"/>
      <c r="DO30" s="622"/>
      <c r="DP30" s="622"/>
      <c r="DQ30" s="622"/>
      <c r="DR30" s="622"/>
      <c r="DS30" s="622"/>
      <c r="DT30" s="622"/>
      <c r="DU30" s="622"/>
      <c r="DV30" s="623"/>
      <c r="DW30" s="624">
        <v>18.100000000000001</v>
      </c>
      <c r="DX30" s="636"/>
      <c r="DY30" s="636"/>
      <c r="DZ30" s="636"/>
      <c r="EA30" s="636"/>
      <c r="EB30" s="636"/>
      <c r="EC30" s="648"/>
    </row>
    <row r="31" spans="2:133" ht="11.25" customHeight="1" x14ac:dyDescent="0.15">
      <c r="B31" s="688" t="s">
        <v>298</v>
      </c>
      <c r="C31" s="689"/>
      <c r="D31" s="689"/>
      <c r="E31" s="689"/>
      <c r="F31" s="689"/>
      <c r="G31" s="689"/>
      <c r="H31" s="689"/>
      <c r="I31" s="689"/>
      <c r="J31" s="689"/>
      <c r="K31" s="689"/>
      <c r="L31" s="689"/>
      <c r="M31" s="689"/>
      <c r="N31" s="689"/>
      <c r="O31" s="689"/>
      <c r="P31" s="689"/>
      <c r="Q31" s="690"/>
      <c r="R31" s="621">
        <v>19304</v>
      </c>
      <c r="S31" s="622"/>
      <c r="T31" s="622"/>
      <c r="U31" s="622"/>
      <c r="V31" s="622"/>
      <c r="W31" s="622"/>
      <c r="X31" s="622"/>
      <c r="Y31" s="623"/>
      <c r="Z31" s="659">
        <v>0.1</v>
      </c>
      <c r="AA31" s="659"/>
      <c r="AB31" s="659"/>
      <c r="AC31" s="659"/>
      <c r="AD31" s="660">
        <v>19304</v>
      </c>
      <c r="AE31" s="660"/>
      <c r="AF31" s="660"/>
      <c r="AG31" s="660"/>
      <c r="AH31" s="660"/>
      <c r="AI31" s="660"/>
      <c r="AJ31" s="660"/>
      <c r="AK31" s="660"/>
      <c r="AL31" s="624">
        <v>0.1</v>
      </c>
      <c r="AM31" s="625"/>
      <c r="AN31" s="625"/>
      <c r="AO31" s="661"/>
      <c r="AP31" s="693" t="s">
        <v>299</v>
      </c>
      <c r="AQ31" s="694"/>
      <c r="AR31" s="694"/>
      <c r="AS31" s="694"/>
      <c r="AT31" s="695" t="s">
        <v>300</v>
      </c>
      <c r="AU31" s="218"/>
      <c r="AV31" s="218"/>
      <c r="AW31" s="218"/>
      <c r="AX31" s="679" t="s">
        <v>178</v>
      </c>
      <c r="AY31" s="680"/>
      <c r="AZ31" s="680"/>
      <c r="BA31" s="680"/>
      <c r="BB31" s="680"/>
      <c r="BC31" s="680"/>
      <c r="BD31" s="680"/>
      <c r="BE31" s="680"/>
      <c r="BF31" s="681"/>
      <c r="BG31" s="683">
        <v>99.4</v>
      </c>
      <c r="BH31" s="684"/>
      <c r="BI31" s="684"/>
      <c r="BJ31" s="684"/>
      <c r="BK31" s="684"/>
      <c r="BL31" s="684"/>
      <c r="BM31" s="685">
        <v>98.3</v>
      </c>
      <c r="BN31" s="684"/>
      <c r="BO31" s="684"/>
      <c r="BP31" s="684"/>
      <c r="BQ31" s="686"/>
      <c r="BR31" s="683">
        <v>99.2</v>
      </c>
      <c r="BS31" s="684"/>
      <c r="BT31" s="684"/>
      <c r="BU31" s="684"/>
      <c r="BV31" s="684"/>
      <c r="BW31" s="684"/>
      <c r="BX31" s="685">
        <v>98.1</v>
      </c>
      <c r="BY31" s="684"/>
      <c r="BZ31" s="684"/>
      <c r="CA31" s="684"/>
      <c r="CB31" s="686"/>
      <c r="CD31" s="642"/>
      <c r="CE31" s="643"/>
      <c r="CF31" s="618" t="s">
        <v>301</v>
      </c>
      <c r="CG31" s="619"/>
      <c r="CH31" s="619"/>
      <c r="CI31" s="619"/>
      <c r="CJ31" s="619"/>
      <c r="CK31" s="619"/>
      <c r="CL31" s="619"/>
      <c r="CM31" s="619"/>
      <c r="CN31" s="619"/>
      <c r="CO31" s="619"/>
      <c r="CP31" s="619"/>
      <c r="CQ31" s="620"/>
      <c r="CR31" s="621">
        <v>107197</v>
      </c>
      <c r="CS31" s="634"/>
      <c r="CT31" s="634"/>
      <c r="CU31" s="634"/>
      <c r="CV31" s="634"/>
      <c r="CW31" s="634"/>
      <c r="CX31" s="634"/>
      <c r="CY31" s="635"/>
      <c r="CZ31" s="624">
        <v>0.3</v>
      </c>
      <c r="DA31" s="636"/>
      <c r="DB31" s="636"/>
      <c r="DC31" s="637"/>
      <c r="DD31" s="627">
        <v>107197</v>
      </c>
      <c r="DE31" s="634"/>
      <c r="DF31" s="634"/>
      <c r="DG31" s="634"/>
      <c r="DH31" s="634"/>
      <c r="DI31" s="634"/>
      <c r="DJ31" s="634"/>
      <c r="DK31" s="635"/>
      <c r="DL31" s="627">
        <v>107197</v>
      </c>
      <c r="DM31" s="634"/>
      <c r="DN31" s="634"/>
      <c r="DO31" s="634"/>
      <c r="DP31" s="634"/>
      <c r="DQ31" s="634"/>
      <c r="DR31" s="634"/>
      <c r="DS31" s="634"/>
      <c r="DT31" s="634"/>
      <c r="DU31" s="634"/>
      <c r="DV31" s="635"/>
      <c r="DW31" s="624">
        <v>0.6</v>
      </c>
      <c r="DX31" s="636"/>
      <c r="DY31" s="636"/>
      <c r="DZ31" s="636"/>
      <c r="EA31" s="636"/>
      <c r="EB31" s="636"/>
      <c r="EC31" s="648"/>
    </row>
    <row r="32" spans="2:133" ht="11.25" customHeight="1" x14ac:dyDescent="0.15">
      <c r="B32" s="618" t="s">
        <v>302</v>
      </c>
      <c r="C32" s="619"/>
      <c r="D32" s="619"/>
      <c r="E32" s="619"/>
      <c r="F32" s="619"/>
      <c r="G32" s="619"/>
      <c r="H32" s="619"/>
      <c r="I32" s="619"/>
      <c r="J32" s="619"/>
      <c r="K32" s="619"/>
      <c r="L32" s="619"/>
      <c r="M32" s="619"/>
      <c r="N32" s="619"/>
      <c r="O32" s="619"/>
      <c r="P32" s="619"/>
      <c r="Q32" s="620"/>
      <c r="R32" s="621">
        <v>2300865</v>
      </c>
      <c r="S32" s="622"/>
      <c r="T32" s="622"/>
      <c r="U32" s="622"/>
      <c r="V32" s="622"/>
      <c r="W32" s="622"/>
      <c r="X32" s="622"/>
      <c r="Y32" s="623"/>
      <c r="Z32" s="659">
        <v>6.8</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6"/>
      <c r="AU32" s="214" t="s">
        <v>303</v>
      </c>
      <c r="AX32" s="618" t="s">
        <v>304</v>
      </c>
      <c r="AY32" s="619"/>
      <c r="AZ32" s="619"/>
      <c r="BA32" s="619"/>
      <c r="BB32" s="619"/>
      <c r="BC32" s="619"/>
      <c r="BD32" s="619"/>
      <c r="BE32" s="619"/>
      <c r="BF32" s="620"/>
      <c r="BG32" s="687">
        <v>99.2</v>
      </c>
      <c r="BH32" s="634"/>
      <c r="BI32" s="634"/>
      <c r="BJ32" s="634"/>
      <c r="BK32" s="634"/>
      <c r="BL32" s="634"/>
      <c r="BM32" s="625">
        <v>98.2</v>
      </c>
      <c r="BN32" s="634"/>
      <c r="BO32" s="634"/>
      <c r="BP32" s="634"/>
      <c r="BQ32" s="657"/>
      <c r="BR32" s="687">
        <v>98.8</v>
      </c>
      <c r="BS32" s="634"/>
      <c r="BT32" s="634"/>
      <c r="BU32" s="634"/>
      <c r="BV32" s="634"/>
      <c r="BW32" s="634"/>
      <c r="BX32" s="625">
        <v>97.7</v>
      </c>
      <c r="BY32" s="634"/>
      <c r="BZ32" s="634"/>
      <c r="CA32" s="634"/>
      <c r="CB32" s="657"/>
      <c r="CD32" s="644"/>
      <c r="CE32" s="645"/>
      <c r="CF32" s="618" t="s">
        <v>305</v>
      </c>
      <c r="CG32" s="619"/>
      <c r="CH32" s="619"/>
      <c r="CI32" s="619"/>
      <c r="CJ32" s="619"/>
      <c r="CK32" s="619"/>
      <c r="CL32" s="619"/>
      <c r="CM32" s="619"/>
      <c r="CN32" s="619"/>
      <c r="CO32" s="619"/>
      <c r="CP32" s="619"/>
      <c r="CQ32" s="620"/>
      <c r="CR32" s="621">
        <v>27</v>
      </c>
      <c r="CS32" s="622"/>
      <c r="CT32" s="622"/>
      <c r="CU32" s="622"/>
      <c r="CV32" s="622"/>
      <c r="CW32" s="622"/>
      <c r="CX32" s="622"/>
      <c r="CY32" s="623"/>
      <c r="CZ32" s="624">
        <v>0</v>
      </c>
      <c r="DA32" s="636"/>
      <c r="DB32" s="636"/>
      <c r="DC32" s="637"/>
      <c r="DD32" s="627">
        <v>27</v>
      </c>
      <c r="DE32" s="622"/>
      <c r="DF32" s="622"/>
      <c r="DG32" s="622"/>
      <c r="DH32" s="622"/>
      <c r="DI32" s="622"/>
      <c r="DJ32" s="622"/>
      <c r="DK32" s="623"/>
      <c r="DL32" s="627">
        <v>27</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15">
      <c r="B33" s="618" t="s">
        <v>306</v>
      </c>
      <c r="C33" s="619"/>
      <c r="D33" s="619"/>
      <c r="E33" s="619"/>
      <c r="F33" s="619"/>
      <c r="G33" s="619"/>
      <c r="H33" s="619"/>
      <c r="I33" s="619"/>
      <c r="J33" s="619"/>
      <c r="K33" s="619"/>
      <c r="L33" s="619"/>
      <c r="M33" s="619"/>
      <c r="N33" s="619"/>
      <c r="O33" s="619"/>
      <c r="P33" s="619"/>
      <c r="Q33" s="620"/>
      <c r="R33" s="621">
        <v>45014</v>
      </c>
      <c r="S33" s="622"/>
      <c r="T33" s="622"/>
      <c r="U33" s="622"/>
      <c r="V33" s="622"/>
      <c r="W33" s="622"/>
      <c r="X33" s="622"/>
      <c r="Y33" s="623"/>
      <c r="Z33" s="659">
        <v>0.1</v>
      </c>
      <c r="AA33" s="659"/>
      <c r="AB33" s="659"/>
      <c r="AC33" s="659"/>
      <c r="AD33" s="660">
        <v>6513</v>
      </c>
      <c r="AE33" s="660"/>
      <c r="AF33" s="660"/>
      <c r="AG33" s="660"/>
      <c r="AH33" s="660"/>
      <c r="AI33" s="660"/>
      <c r="AJ33" s="660"/>
      <c r="AK33" s="660"/>
      <c r="AL33" s="624">
        <v>0</v>
      </c>
      <c r="AM33" s="625"/>
      <c r="AN33" s="625"/>
      <c r="AO33" s="661"/>
      <c r="AP33" s="664"/>
      <c r="AQ33" s="665"/>
      <c r="AR33" s="665"/>
      <c r="AS33" s="665"/>
      <c r="AT33" s="697"/>
      <c r="AU33" s="219"/>
      <c r="AV33" s="219"/>
      <c r="AW33" s="219"/>
      <c r="AX33" s="602" t="s">
        <v>307</v>
      </c>
      <c r="AY33" s="603"/>
      <c r="AZ33" s="603"/>
      <c r="BA33" s="603"/>
      <c r="BB33" s="603"/>
      <c r="BC33" s="603"/>
      <c r="BD33" s="603"/>
      <c r="BE33" s="603"/>
      <c r="BF33" s="604"/>
      <c r="BG33" s="682">
        <v>99.5</v>
      </c>
      <c r="BH33" s="606"/>
      <c r="BI33" s="606"/>
      <c r="BJ33" s="606"/>
      <c r="BK33" s="606"/>
      <c r="BL33" s="606"/>
      <c r="BM33" s="652">
        <v>98.3</v>
      </c>
      <c r="BN33" s="606"/>
      <c r="BO33" s="606"/>
      <c r="BP33" s="606"/>
      <c r="BQ33" s="669"/>
      <c r="BR33" s="682">
        <v>99.5</v>
      </c>
      <c r="BS33" s="606"/>
      <c r="BT33" s="606"/>
      <c r="BU33" s="606"/>
      <c r="BV33" s="606"/>
      <c r="BW33" s="606"/>
      <c r="BX33" s="652">
        <v>98.2</v>
      </c>
      <c r="BY33" s="606"/>
      <c r="BZ33" s="606"/>
      <c r="CA33" s="606"/>
      <c r="CB33" s="669"/>
      <c r="CD33" s="618" t="s">
        <v>308</v>
      </c>
      <c r="CE33" s="619"/>
      <c r="CF33" s="619"/>
      <c r="CG33" s="619"/>
      <c r="CH33" s="619"/>
      <c r="CI33" s="619"/>
      <c r="CJ33" s="619"/>
      <c r="CK33" s="619"/>
      <c r="CL33" s="619"/>
      <c r="CM33" s="619"/>
      <c r="CN33" s="619"/>
      <c r="CO33" s="619"/>
      <c r="CP33" s="619"/>
      <c r="CQ33" s="620"/>
      <c r="CR33" s="621">
        <v>11121581</v>
      </c>
      <c r="CS33" s="634"/>
      <c r="CT33" s="634"/>
      <c r="CU33" s="634"/>
      <c r="CV33" s="634"/>
      <c r="CW33" s="634"/>
      <c r="CX33" s="634"/>
      <c r="CY33" s="635"/>
      <c r="CZ33" s="624">
        <v>33.1</v>
      </c>
      <c r="DA33" s="636"/>
      <c r="DB33" s="636"/>
      <c r="DC33" s="637"/>
      <c r="DD33" s="627">
        <v>8904421</v>
      </c>
      <c r="DE33" s="634"/>
      <c r="DF33" s="634"/>
      <c r="DG33" s="634"/>
      <c r="DH33" s="634"/>
      <c r="DI33" s="634"/>
      <c r="DJ33" s="634"/>
      <c r="DK33" s="635"/>
      <c r="DL33" s="627">
        <v>7200838</v>
      </c>
      <c r="DM33" s="634"/>
      <c r="DN33" s="634"/>
      <c r="DO33" s="634"/>
      <c r="DP33" s="634"/>
      <c r="DQ33" s="634"/>
      <c r="DR33" s="634"/>
      <c r="DS33" s="634"/>
      <c r="DT33" s="634"/>
      <c r="DU33" s="634"/>
      <c r="DV33" s="635"/>
      <c r="DW33" s="624">
        <v>42.3</v>
      </c>
      <c r="DX33" s="636"/>
      <c r="DY33" s="636"/>
      <c r="DZ33" s="636"/>
      <c r="EA33" s="636"/>
      <c r="EB33" s="636"/>
      <c r="EC33" s="648"/>
    </row>
    <row r="34" spans="2:133" ht="11.25" customHeight="1" x14ac:dyDescent="0.15">
      <c r="B34" s="618" t="s">
        <v>309</v>
      </c>
      <c r="C34" s="619"/>
      <c r="D34" s="619"/>
      <c r="E34" s="619"/>
      <c r="F34" s="619"/>
      <c r="G34" s="619"/>
      <c r="H34" s="619"/>
      <c r="I34" s="619"/>
      <c r="J34" s="619"/>
      <c r="K34" s="619"/>
      <c r="L34" s="619"/>
      <c r="M34" s="619"/>
      <c r="N34" s="619"/>
      <c r="O34" s="619"/>
      <c r="P34" s="619"/>
      <c r="Q34" s="620"/>
      <c r="R34" s="621">
        <v>353891</v>
      </c>
      <c r="S34" s="622"/>
      <c r="T34" s="622"/>
      <c r="U34" s="622"/>
      <c r="V34" s="622"/>
      <c r="W34" s="622"/>
      <c r="X34" s="622"/>
      <c r="Y34" s="623"/>
      <c r="Z34" s="659">
        <v>1</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310</v>
      </c>
      <c r="CE34" s="619"/>
      <c r="CF34" s="619"/>
      <c r="CG34" s="619"/>
      <c r="CH34" s="619"/>
      <c r="CI34" s="619"/>
      <c r="CJ34" s="619"/>
      <c r="CK34" s="619"/>
      <c r="CL34" s="619"/>
      <c r="CM34" s="619"/>
      <c r="CN34" s="619"/>
      <c r="CO34" s="619"/>
      <c r="CP34" s="619"/>
      <c r="CQ34" s="620"/>
      <c r="CR34" s="621">
        <v>4078814</v>
      </c>
      <c r="CS34" s="622"/>
      <c r="CT34" s="622"/>
      <c r="CU34" s="622"/>
      <c r="CV34" s="622"/>
      <c r="CW34" s="622"/>
      <c r="CX34" s="622"/>
      <c r="CY34" s="623"/>
      <c r="CZ34" s="624">
        <v>12.1</v>
      </c>
      <c r="DA34" s="636"/>
      <c r="DB34" s="636"/>
      <c r="DC34" s="637"/>
      <c r="DD34" s="627">
        <v>3112612</v>
      </c>
      <c r="DE34" s="622"/>
      <c r="DF34" s="622"/>
      <c r="DG34" s="622"/>
      <c r="DH34" s="622"/>
      <c r="DI34" s="622"/>
      <c r="DJ34" s="622"/>
      <c r="DK34" s="623"/>
      <c r="DL34" s="627">
        <v>2812538</v>
      </c>
      <c r="DM34" s="622"/>
      <c r="DN34" s="622"/>
      <c r="DO34" s="622"/>
      <c r="DP34" s="622"/>
      <c r="DQ34" s="622"/>
      <c r="DR34" s="622"/>
      <c r="DS34" s="622"/>
      <c r="DT34" s="622"/>
      <c r="DU34" s="622"/>
      <c r="DV34" s="623"/>
      <c r="DW34" s="624">
        <v>16.5</v>
      </c>
      <c r="DX34" s="636"/>
      <c r="DY34" s="636"/>
      <c r="DZ34" s="636"/>
      <c r="EA34" s="636"/>
      <c r="EB34" s="636"/>
      <c r="EC34" s="648"/>
    </row>
    <row r="35" spans="2:133" ht="11.25" customHeight="1" x14ac:dyDescent="0.15">
      <c r="B35" s="618" t="s">
        <v>311</v>
      </c>
      <c r="C35" s="619"/>
      <c r="D35" s="619"/>
      <c r="E35" s="619"/>
      <c r="F35" s="619"/>
      <c r="G35" s="619"/>
      <c r="H35" s="619"/>
      <c r="I35" s="619"/>
      <c r="J35" s="619"/>
      <c r="K35" s="619"/>
      <c r="L35" s="619"/>
      <c r="M35" s="619"/>
      <c r="N35" s="619"/>
      <c r="O35" s="619"/>
      <c r="P35" s="619"/>
      <c r="Q35" s="620"/>
      <c r="R35" s="621">
        <v>1208487</v>
      </c>
      <c r="S35" s="622"/>
      <c r="T35" s="622"/>
      <c r="U35" s="622"/>
      <c r="V35" s="622"/>
      <c r="W35" s="622"/>
      <c r="X35" s="622"/>
      <c r="Y35" s="623"/>
      <c r="Z35" s="659">
        <v>3.5</v>
      </c>
      <c r="AA35" s="659"/>
      <c r="AB35" s="659"/>
      <c r="AC35" s="659"/>
      <c r="AD35" s="660" t="s">
        <v>122</v>
      </c>
      <c r="AE35" s="660"/>
      <c r="AF35" s="660"/>
      <c r="AG35" s="660"/>
      <c r="AH35" s="660"/>
      <c r="AI35" s="660"/>
      <c r="AJ35" s="660"/>
      <c r="AK35" s="660"/>
      <c r="AL35" s="624" t="s">
        <v>122</v>
      </c>
      <c r="AM35" s="625"/>
      <c r="AN35" s="625"/>
      <c r="AO35" s="661"/>
      <c r="AP35" s="222"/>
      <c r="AQ35" s="673" t="s">
        <v>312</v>
      </c>
      <c r="AR35" s="674"/>
      <c r="AS35" s="674"/>
      <c r="AT35" s="674"/>
      <c r="AU35" s="674"/>
      <c r="AV35" s="674"/>
      <c r="AW35" s="674"/>
      <c r="AX35" s="674"/>
      <c r="AY35" s="674"/>
      <c r="AZ35" s="674"/>
      <c r="BA35" s="674"/>
      <c r="BB35" s="674"/>
      <c r="BC35" s="674"/>
      <c r="BD35" s="674"/>
      <c r="BE35" s="674"/>
      <c r="BF35" s="675"/>
      <c r="BG35" s="673" t="s">
        <v>313</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314</v>
      </c>
      <c r="CE35" s="619"/>
      <c r="CF35" s="619"/>
      <c r="CG35" s="619"/>
      <c r="CH35" s="619"/>
      <c r="CI35" s="619"/>
      <c r="CJ35" s="619"/>
      <c r="CK35" s="619"/>
      <c r="CL35" s="619"/>
      <c r="CM35" s="619"/>
      <c r="CN35" s="619"/>
      <c r="CO35" s="619"/>
      <c r="CP35" s="619"/>
      <c r="CQ35" s="620"/>
      <c r="CR35" s="621">
        <v>177033</v>
      </c>
      <c r="CS35" s="634"/>
      <c r="CT35" s="634"/>
      <c r="CU35" s="634"/>
      <c r="CV35" s="634"/>
      <c r="CW35" s="634"/>
      <c r="CX35" s="634"/>
      <c r="CY35" s="635"/>
      <c r="CZ35" s="624">
        <v>0.5</v>
      </c>
      <c r="DA35" s="636"/>
      <c r="DB35" s="636"/>
      <c r="DC35" s="637"/>
      <c r="DD35" s="627">
        <v>122744</v>
      </c>
      <c r="DE35" s="634"/>
      <c r="DF35" s="634"/>
      <c r="DG35" s="634"/>
      <c r="DH35" s="634"/>
      <c r="DI35" s="634"/>
      <c r="DJ35" s="634"/>
      <c r="DK35" s="635"/>
      <c r="DL35" s="627">
        <v>122674</v>
      </c>
      <c r="DM35" s="634"/>
      <c r="DN35" s="634"/>
      <c r="DO35" s="634"/>
      <c r="DP35" s="634"/>
      <c r="DQ35" s="634"/>
      <c r="DR35" s="634"/>
      <c r="DS35" s="634"/>
      <c r="DT35" s="634"/>
      <c r="DU35" s="634"/>
      <c r="DV35" s="635"/>
      <c r="DW35" s="624">
        <v>0.7</v>
      </c>
      <c r="DX35" s="636"/>
      <c r="DY35" s="636"/>
      <c r="DZ35" s="636"/>
      <c r="EA35" s="636"/>
      <c r="EB35" s="636"/>
      <c r="EC35" s="648"/>
    </row>
    <row r="36" spans="2:133" ht="11.25" customHeight="1" x14ac:dyDescent="0.15">
      <c r="B36" s="618" t="s">
        <v>315</v>
      </c>
      <c r="C36" s="619"/>
      <c r="D36" s="619"/>
      <c r="E36" s="619"/>
      <c r="F36" s="619"/>
      <c r="G36" s="619"/>
      <c r="H36" s="619"/>
      <c r="I36" s="619"/>
      <c r="J36" s="619"/>
      <c r="K36" s="619"/>
      <c r="L36" s="619"/>
      <c r="M36" s="619"/>
      <c r="N36" s="619"/>
      <c r="O36" s="619"/>
      <c r="P36" s="619"/>
      <c r="Q36" s="620"/>
      <c r="R36" s="621">
        <v>403755</v>
      </c>
      <c r="S36" s="622"/>
      <c r="T36" s="622"/>
      <c r="U36" s="622"/>
      <c r="V36" s="622"/>
      <c r="W36" s="622"/>
      <c r="X36" s="622"/>
      <c r="Y36" s="623"/>
      <c r="Z36" s="659">
        <v>1.2</v>
      </c>
      <c r="AA36" s="659"/>
      <c r="AB36" s="659"/>
      <c r="AC36" s="659"/>
      <c r="AD36" s="660" t="s">
        <v>122</v>
      </c>
      <c r="AE36" s="660"/>
      <c r="AF36" s="660"/>
      <c r="AG36" s="660"/>
      <c r="AH36" s="660"/>
      <c r="AI36" s="660"/>
      <c r="AJ36" s="660"/>
      <c r="AK36" s="660"/>
      <c r="AL36" s="624" t="s">
        <v>122</v>
      </c>
      <c r="AM36" s="625"/>
      <c r="AN36" s="625"/>
      <c r="AO36" s="661"/>
      <c r="AP36" s="222"/>
      <c r="AQ36" s="670" t="s">
        <v>316</v>
      </c>
      <c r="AR36" s="671"/>
      <c r="AS36" s="671"/>
      <c r="AT36" s="671"/>
      <c r="AU36" s="671"/>
      <c r="AV36" s="671"/>
      <c r="AW36" s="671"/>
      <c r="AX36" s="671"/>
      <c r="AY36" s="672"/>
      <c r="AZ36" s="676">
        <v>3873256</v>
      </c>
      <c r="BA36" s="677"/>
      <c r="BB36" s="677"/>
      <c r="BC36" s="677"/>
      <c r="BD36" s="677"/>
      <c r="BE36" s="677"/>
      <c r="BF36" s="678"/>
      <c r="BG36" s="679" t="s">
        <v>317</v>
      </c>
      <c r="BH36" s="680"/>
      <c r="BI36" s="680"/>
      <c r="BJ36" s="680"/>
      <c r="BK36" s="680"/>
      <c r="BL36" s="680"/>
      <c r="BM36" s="680"/>
      <c r="BN36" s="680"/>
      <c r="BO36" s="680"/>
      <c r="BP36" s="680"/>
      <c r="BQ36" s="680"/>
      <c r="BR36" s="680"/>
      <c r="BS36" s="680"/>
      <c r="BT36" s="680"/>
      <c r="BU36" s="681"/>
      <c r="BV36" s="676">
        <v>72598</v>
      </c>
      <c r="BW36" s="677"/>
      <c r="BX36" s="677"/>
      <c r="BY36" s="677"/>
      <c r="BZ36" s="677"/>
      <c r="CA36" s="677"/>
      <c r="CB36" s="678"/>
      <c r="CD36" s="618" t="s">
        <v>318</v>
      </c>
      <c r="CE36" s="619"/>
      <c r="CF36" s="619"/>
      <c r="CG36" s="619"/>
      <c r="CH36" s="619"/>
      <c r="CI36" s="619"/>
      <c r="CJ36" s="619"/>
      <c r="CK36" s="619"/>
      <c r="CL36" s="619"/>
      <c r="CM36" s="619"/>
      <c r="CN36" s="619"/>
      <c r="CO36" s="619"/>
      <c r="CP36" s="619"/>
      <c r="CQ36" s="620"/>
      <c r="CR36" s="621">
        <v>3266587</v>
      </c>
      <c r="CS36" s="622"/>
      <c r="CT36" s="622"/>
      <c r="CU36" s="622"/>
      <c r="CV36" s="622"/>
      <c r="CW36" s="622"/>
      <c r="CX36" s="622"/>
      <c r="CY36" s="623"/>
      <c r="CZ36" s="624">
        <v>9.6999999999999993</v>
      </c>
      <c r="DA36" s="636"/>
      <c r="DB36" s="636"/>
      <c r="DC36" s="637"/>
      <c r="DD36" s="627">
        <v>2917042</v>
      </c>
      <c r="DE36" s="622"/>
      <c r="DF36" s="622"/>
      <c r="DG36" s="622"/>
      <c r="DH36" s="622"/>
      <c r="DI36" s="622"/>
      <c r="DJ36" s="622"/>
      <c r="DK36" s="623"/>
      <c r="DL36" s="627">
        <v>1964142</v>
      </c>
      <c r="DM36" s="622"/>
      <c r="DN36" s="622"/>
      <c r="DO36" s="622"/>
      <c r="DP36" s="622"/>
      <c r="DQ36" s="622"/>
      <c r="DR36" s="622"/>
      <c r="DS36" s="622"/>
      <c r="DT36" s="622"/>
      <c r="DU36" s="622"/>
      <c r="DV36" s="623"/>
      <c r="DW36" s="624">
        <v>11.5</v>
      </c>
      <c r="DX36" s="636"/>
      <c r="DY36" s="636"/>
      <c r="DZ36" s="636"/>
      <c r="EA36" s="636"/>
      <c r="EB36" s="636"/>
      <c r="EC36" s="648"/>
    </row>
    <row r="37" spans="2:133" ht="11.25" customHeight="1" x14ac:dyDescent="0.15">
      <c r="B37" s="618" t="s">
        <v>319</v>
      </c>
      <c r="C37" s="619"/>
      <c r="D37" s="619"/>
      <c r="E37" s="619"/>
      <c r="F37" s="619"/>
      <c r="G37" s="619"/>
      <c r="H37" s="619"/>
      <c r="I37" s="619"/>
      <c r="J37" s="619"/>
      <c r="K37" s="619"/>
      <c r="L37" s="619"/>
      <c r="M37" s="619"/>
      <c r="N37" s="619"/>
      <c r="O37" s="619"/>
      <c r="P37" s="619"/>
      <c r="Q37" s="620"/>
      <c r="R37" s="621">
        <v>665987</v>
      </c>
      <c r="S37" s="622"/>
      <c r="T37" s="622"/>
      <c r="U37" s="622"/>
      <c r="V37" s="622"/>
      <c r="W37" s="622"/>
      <c r="X37" s="622"/>
      <c r="Y37" s="623"/>
      <c r="Z37" s="659">
        <v>2</v>
      </c>
      <c r="AA37" s="659"/>
      <c r="AB37" s="659"/>
      <c r="AC37" s="659"/>
      <c r="AD37" s="660">
        <v>222</v>
      </c>
      <c r="AE37" s="660"/>
      <c r="AF37" s="660"/>
      <c r="AG37" s="660"/>
      <c r="AH37" s="660"/>
      <c r="AI37" s="660"/>
      <c r="AJ37" s="660"/>
      <c r="AK37" s="660"/>
      <c r="AL37" s="624">
        <v>0</v>
      </c>
      <c r="AM37" s="625"/>
      <c r="AN37" s="625"/>
      <c r="AO37" s="661"/>
      <c r="AQ37" s="654" t="s">
        <v>320</v>
      </c>
      <c r="AR37" s="655"/>
      <c r="AS37" s="655"/>
      <c r="AT37" s="655"/>
      <c r="AU37" s="655"/>
      <c r="AV37" s="655"/>
      <c r="AW37" s="655"/>
      <c r="AX37" s="655"/>
      <c r="AY37" s="656"/>
      <c r="AZ37" s="621">
        <v>789189</v>
      </c>
      <c r="BA37" s="622"/>
      <c r="BB37" s="622"/>
      <c r="BC37" s="622"/>
      <c r="BD37" s="634"/>
      <c r="BE37" s="634"/>
      <c r="BF37" s="657"/>
      <c r="BG37" s="618" t="s">
        <v>321</v>
      </c>
      <c r="BH37" s="619"/>
      <c r="BI37" s="619"/>
      <c r="BJ37" s="619"/>
      <c r="BK37" s="619"/>
      <c r="BL37" s="619"/>
      <c r="BM37" s="619"/>
      <c r="BN37" s="619"/>
      <c r="BO37" s="619"/>
      <c r="BP37" s="619"/>
      <c r="BQ37" s="619"/>
      <c r="BR37" s="619"/>
      <c r="BS37" s="619"/>
      <c r="BT37" s="619"/>
      <c r="BU37" s="620"/>
      <c r="BV37" s="621">
        <v>-14968</v>
      </c>
      <c r="BW37" s="622"/>
      <c r="BX37" s="622"/>
      <c r="BY37" s="622"/>
      <c r="BZ37" s="622"/>
      <c r="CA37" s="622"/>
      <c r="CB37" s="658"/>
      <c r="CD37" s="618" t="s">
        <v>322</v>
      </c>
      <c r="CE37" s="619"/>
      <c r="CF37" s="619"/>
      <c r="CG37" s="619"/>
      <c r="CH37" s="619"/>
      <c r="CI37" s="619"/>
      <c r="CJ37" s="619"/>
      <c r="CK37" s="619"/>
      <c r="CL37" s="619"/>
      <c r="CM37" s="619"/>
      <c r="CN37" s="619"/>
      <c r="CO37" s="619"/>
      <c r="CP37" s="619"/>
      <c r="CQ37" s="620"/>
      <c r="CR37" s="621">
        <v>821411</v>
      </c>
      <c r="CS37" s="634"/>
      <c r="CT37" s="634"/>
      <c r="CU37" s="634"/>
      <c r="CV37" s="634"/>
      <c r="CW37" s="634"/>
      <c r="CX37" s="634"/>
      <c r="CY37" s="635"/>
      <c r="CZ37" s="624">
        <v>2.4</v>
      </c>
      <c r="DA37" s="636"/>
      <c r="DB37" s="636"/>
      <c r="DC37" s="637"/>
      <c r="DD37" s="627">
        <v>821411</v>
      </c>
      <c r="DE37" s="634"/>
      <c r="DF37" s="634"/>
      <c r="DG37" s="634"/>
      <c r="DH37" s="634"/>
      <c r="DI37" s="634"/>
      <c r="DJ37" s="634"/>
      <c r="DK37" s="635"/>
      <c r="DL37" s="627">
        <v>574125</v>
      </c>
      <c r="DM37" s="634"/>
      <c r="DN37" s="634"/>
      <c r="DO37" s="634"/>
      <c r="DP37" s="634"/>
      <c r="DQ37" s="634"/>
      <c r="DR37" s="634"/>
      <c r="DS37" s="634"/>
      <c r="DT37" s="634"/>
      <c r="DU37" s="634"/>
      <c r="DV37" s="635"/>
      <c r="DW37" s="624">
        <v>3.4</v>
      </c>
      <c r="DX37" s="636"/>
      <c r="DY37" s="636"/>
      <c r="DZ37" s="636"/>
      <c r="EA37" s="636"/>
      <c r="EB37" s="636"/>
      <c r="EC37" s="648"/>
    </row>
    <row r="38" spans="2:133" ht="11.25" customHeight="1" x14ac:dyDescent="0.15">
      <c r="B38" s="618" t="s">
        <v>323</v>
      </c>
      <c r="C38" s="619"/>
      <c r="D38" s="619"/>
      <c r="E38" s="619"/>
      <c r="F38" s="619"/>
      <c r="G38" s="619"/>
      <c r="H38" s="619"/>
      <c r="I38" s="619"/>
      <c r="J38" s="619"/>
      <c r="K38" s="619"/>
      <c r="L38" s="619"/>
      <c r="M38" s="619"/>
      <c r="N38" s="619"/>
      <c r="O38" s="619"/>
      <c r="P38" s="619"/>
      <c r="Q38" s="620"/>
      <c r="R38" s="621">
        <v>2917353</v>
      </c>
      <c r="S38" s="622"/>
      <c r="T38" s="622"/>
      <c r="U38" s="622"/>
      <c r="V38" s="622"/>
      <c r="W38" s="622"/>
      <c r="X38" s="622"/>
      <c r="Y38" s="623"/>
      <c r="Z38" s="659">
        <v>8.6</v>
      </c>
      <c r="AA38" s="659"/>
      <c r="AB38" s="659"/>
      <c r="AC38" s="659"/>
      <c r="AD38" s="660" t="s">
        <v>122</v>
      </c>
      <c r="AE38" s="660"/>
      <c r="AF38" s="660"/>
      <c r="AG38" s="660"/>
      <c r="AH38" s="660"/>
      <c r="AI38" s="660"/>
      <c r="AJ38" s="660"/>
      <c r="AK38" s="660"/>
      <c r="AL38" s="624" t="s">
        <v>122</v>
      </c>
      <c r="AM38" s="625"/>
      <c r="AN38" s="625"/>
      <c r="AO38" s="661"/>
      <c r="AQ38" s="654" t="s">
        <v>324</v>
      </c>
      <c r="AR38" s="655"/>
      <c r="AS38" s="655"/>
      <c r="AT38" s="655"/>
      <c r="AU38" s="655"/>
      <c r="AV38" s="655"/>
      <c r="AW38" s="655"/>
      <c r="AX38" s="655"/>
      <c r="AY38" s="656"/>
      <c r="AZ38" s="621">
        <v>15574</v>
      </c>
      <c r="BA38" s="622"/>
      <c r="BB38" s="622"/>
      <c r="BC38" s="622"/>
      <c r="BD38" s="634"/>
      <c r="BE38" s="634"/>
      <c r="BF38" s="657"/>
      <c r="BG38" s="618" t="s">
        <v>325</v>
      </c>
      <c r="BH38" s="619"/>
      <c r="BI38" s="619"/>
      <c r="BJ38" s="619"/>
      <c r="BK38" s="619"/>
      <c r="BL38" s="619"/>
      <c r="BM38" s="619"/>
      <c r="BN38" s="619"/>
      <c r="BO38" s="619"/>
      <c r="BP38" s="619"/>
      <c r="BQ38" s="619"/>
      <c r="BR38" s="619"/>
      <c r="BS38" s="619"/>
      <c r="BT38" s="619"/>
      <c r="BU38" s="620"/>
      <c r="BV38" s="621">
        <v>9437</v>
      </c>
      <c r="BW38" s="622"/>
      <c r="BX38" s="622"/>
      <c r="BY38" s="622"/>
      <c r="BZ38" s="622"/>
      <c r="CA38" s="622"/>
      <c r="CB38" s="658"/>
      <c r="CD38" s="618" t="s">
        <v>326</v>
      </c>
      <c r="CE38" s="619"/>
      <c r="CF38" s="619"/>
      <c r="CG38" s="619"/>
      <c r="CH38" s="619"/>
      <c r="CI38" s="619"/>
      <c r="CJ38" s="619"/>
      <c r="CK38" s="619"/>
      <c r="CL38" s="619"/>
      <c r="CM38" s="619"/>
      <c r="CN38" s="619"/>
      <c r="CO38" s="619"/>
      <c r="CP38" s="619"/>
      <c r="CQ38" s="620"/>
      <c r="CR38" s="621">
        <v>3068493</v>
      </c>
      <c r="CS38" s="622"/>
      <c r="CT38" s="622"/>
      <c r="CU38" s="622"/>
      <c r="CV38" s="622"/>
      <c r="CW38" s="622"/>
      <c r="CX38" s="622"/>
      <c r="CY38" s="623"/>
      <c r="CZ38" s="624">
        <v>9.1</v>
      </c>
      <c r="DA38" s="636"/>
      <c r="DB38" s="636"/>
      <c r="DC38" s="637"/>
      <c r="DD38" s="627">
        <v>2481013</v>
      </c>
      <c r="DE38" s="622"/>
      <c r="DF38" s="622"/>
      <c r="DG38" s="622"/>
      <c r="DH38" s="622"/>
      <c r="DI38" s="622"/>
      <c r="DJ38" s="622"/>
      <c r="DK38" s="623"/>
      <c r="DL38" s="627">
        <v>2300679</v>
      </c>
      <c r="DM38" s="622"/>
      <c r="DN38" s="622"/>
      <c r="DO38" s="622"/>
      <c r="DP38" s="622"/>
      <c r="DQ38" s="622"/>
      <c r="DR38" s="622"/>
      <c r="DS38" s="622"/>
      <c r="DT38" s="622"/>
      <c r="DU38" s="622"/>
      <c r="DV38" s="623"/>
      <c r="DW38" s="624">
        <v>13.5</v>
      </c>
      <c r="DX38" s="636"/>
      <c r="DY38" s="636"/>
      <c r="DZ38" s="636"/>
      <c r="EA38" s="636"/>
      <c r="EB38" s="636"/>
      <c r="EC38" s="648"/>
    </row>
    <row r="39" spans="2:133" ht="11.25" customHeight="1" x14ac:dyDescent="0.15">
      <c r="B39" s="618" t="s">
        <v>327</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328</v>
      </c>
      <c r="AR39" s="655"/>
      <c r="AS39" s="655"/>
      <c r="AT39" s="655"/>
      <c r="AU39" s="655"/>
      <c r="AV39" s="655"/>
      <c r="AW39" s="655"/>
      <c r="AX39" s="655"/>
      <c r="AY39" s="656"/>
      <c r="AZ39" s="621" t="s">
        <v>122</v>
      </c>
      <c r="BA39" s="622"/>
      <c r="BB39" s="622"/>
      <c r="BC39" s="622"/>
      <c r="BD39" s="634"/>
      <c r="BE39" s="634"/>
      <c r="BF39" s="657"/>
      <c r="BG39" s="618" t="s">
        <v>329</v>
      </c>
      <c r="BH39" s="619"/>
      <c r="BI39" s="619"/>
      <c r="BJ39" s="619"/>
      <c r="BK39" s="619"/>
      <c r="BL39" s="619"/>
      <c r="BM39" s="619"/>
      <c r="BN39" s="619"/>
      <c r="BO39" s="619"/>
      <c r="BP39" s="619"/>
      <c r="BQ39" s="619"/>
      <c r="BR39" s="619"/>
      <c r="BS39" s="619"/>
      <c r="BT39" s="619"/>
      <c r="BU39" s="620"/>
      <c r="BV39" s="621">
        <v>13779</v>
      </c>
      <c r="BW39" s="622"/>
      <c r="BX39" s="622"/>
      <c r="BY39" s="622"/>
      <c r="BZ39" s="622"/>
      <c r="CA39" s="622"/>
      <c r="CB39" s="658"/>
      <c r="CD39" s="618" t="s">
        <v>330</v>
      </c>
      <c r="CE39" s="619"/>
      <c r="CF39" s="619"/>
      <c r="CG39" s="619"/>
      <c r="CH39" s="619"/>
      <c r="CI39" s="619"/>
      <c r="CJ39" s="619"/>
      <c r="CK39" s="619"/>
      <c r="CL39" s="619"/>
      <c r="CM39" s="619"/>
      <c r="CN39" s="619"/>
      <c r="CO39" s="619"/>
      <c r="CP39" s="619"/>
      <c r="CQ39" s="620"/>
      <c r="CR39" s="621">
        <v>277005</v>
      </c>
      <c r="CS39" s="634"/>
      <c r="CT39" s="634"/>
      <c r="CU39" s="634"/>
      <c r="CV39" s="634"/>
      <c r="CW39" s="634"/>
      <c r="CX39" s="634"/>
      <c r="CY39" s="635"/>
      <c r="CZ39" s="624">
        <v>0.8</v>
      </c>
      <c r="DA39" s="636"/>
      <c r="DB39" s="636"/>
      <c r="DC39" s="637"/>
      <c r="DD39" s="627">
        <v>270205</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331</v>
      </c>
      <c r="C40" s="619"/>
      <c r="D40" s="619"/>
      <c r="E40" s="619"/>
      <c r="F40" s="619"/>
      <c r="G40" s="619"/>
      <c r="H40" s="619"/>
      <c r="I40" s="619"/>
      <c r="J40" s="619"/>
      <c r="K40" s="619"/>
      <c r="L40" s="619"/>
      <c r="M40" s="619"/>
      <c r="N40" s="619"/>
      <c r="O40" s="619"/>
      <c r="P40" s="619"/>
      <c r="Q40" s="620"/>
      <c r="R40" s="621">
        <v>158353</v>
      </c>
      <c r="S40" s="622"/>
      <c r="T40" s="622"/>
      <c r="U40" s="622"/>
      <c r="V40" s="622"/>
      <c r="W40" s="622"/>
      <c r="X40" s="622"/>
      <c r="Y40" s="623"/>
      <c r="Z40" s="659">
        <v>0.5</v>
      </c>
      <c r="AA40" s="659"/>
      <c r="AB40" s="659"/>
      <c r="AC40" s="659"/>
      <c r="AD40" s="660" t="s">
        <v>122</v>
      </c>
      <c r="AE40" s="660"/>
      <c r="AF40" s="660"/>
      <c r="AG40" s="660"/>
      <c r="AH40" s="660"/>
      <c r="AI40" s="660"/>
      <c r="AJ40" s="660"/>
      <c r="AK40" s="660"/>
      <c r="AL40" s="624" t="s">
        <v>122</v>
      </c>
      <c r="AM40" s="625"/>
      <c r="AN40" s="625"/>
      <c r="AO40" s="661"/>
      <c r="AQ40" s="654" t="s">
        <v>332</v>
      </c>
      <c r="AR40" s="655"/>
      <c r="AS40" s="655"/>
      <c r="AT40" s="655"/>
      <c r="AU40" s="655"/>
      <c r="AV40" s="655"/>
      <c r="AW40" s="655"/>
      <c r="AX40" s="655"/>
      <c r="AY40" s="656"/>
      <c r="AZ40" s="621" t="s">
        <v>122</v>
      </c>
      <c r="BA40" s="622"/>
      <c r="BB40" s="622"/>
      <c r="BC40" s="622"/>
      <c r="BD40" s="634"/>
      <c r="BE40" s="634"/>
      <c r="BF40" s="657"/>
      <c r="BG40" s="662" t="s">
        <v>333</v>
      </c>
      <c r="BH40" s="663"/>
      <c r="BI40" s="663"/>
      <c r="BJ40" s="663"/>
      <c r="BK40" s="663"/>
      <c r="BL40" s="223"/>
      <c r="BM40" s="619" t="s">
        <v>334</v>
      </c>
      <c r="BN40" s="619"/>
      <c r="BO40" s="619"/>
      <c r="BP40" s="619"/>
      <c r="BQ40" s="619"/>
      <c r="BR40" s="619"/>
      <c r="BS40" s="619"/>
      <c r="BT40" s="619"/>
      <c r="BU40" s="620"/>
      <c r="BV40" s="621">
        <v>95</v>
      </c>
      <c r="BW40" s="622"/>
      <c r="BX40" s="622"/>
      <c r="BY40" s="622"/>
      <c r="BZ40" s="622"/>
      <c r="CA40" s="622"/>
      <c r="CB40" s="658"/>
      <c r="CD40" s="618" t="s">
        <v>335</v>
      </c>
      <c r="CE40" s="619"/>
      <c r="CF40" s="619"/>
      <c r="CG40" s="619"/>
      <c r="CH40" s="619"/>
      <c r="CI40" s="619"/>
      <c r="CJ40" s="619"/>
      <c r="CK40" s="619"/>
      <c r="CL40" s="619"/>
      <c r="CM40" s="619"/>
      <c r="CN40" s="619"/>
      <c r="CO40" s="619"/>
      <c r="CP40" s="619"/>
      <c r="CQ40" s="620"/>
      <c r="CR40" s="621">
        <v>253649</v>
      </c>
      <c r="CS40" s="622"/>
      <c r="CT40" s="622"/>
      <c r="CU40" s="622"/>
      <c r="CV40" s="622"/>
      <c r="CW40" s="622"/>
      <c r="CX40" s="622"/>
      <c r="CY40" s="623"/>
      <c r="CZ40" s="624">
        <v>0.8</v>
      </c>
      <c r="DA40" s="636"/>
      <c r="DB40" s="636"/>
      <c r="DC40" s="637"/>
      <c r="DD40" s="627">
        <v>805</v>
      </c>
      <c r="DE40" s="622"/>
      <c r="DF40" s="622"/>
      <c r="DG40" s="622"/>
      <c r="DH40" s="622"/>
      <c r="DI40" s="622"/>
      <c r="DJ40" s="622"/>
      <c r="DK40" s="623"/>
      <c r="DL40" s="627">
        <v>805</v>
      </c>
      <c r="DM40" s="622"/>
      <c r="DN40" s="622"/>
      <c r="DO40" s="622"/>
      <c r="DP40" s="622"/>
      <c r="DQ40" s="622"/>
      <c r="DR40" s="622"/>
      <c r="DS40" s="622"/>
      <c r="DT40" s="622"/>
      <c r="DU40" s="622"/>
      <c r="DV40" s="623"/>
      <c r="DW40" s="624">
        <v>0</v>
      </c>
      <c r="DX40" s="636"/>
      <c r="DY40" s="636"/>
      <c r="DZ40" s="636"/>
      <c r="EA40" s="636"/>
      <c r="EB40" s="636"/>
      <c r="EC40" s="648"/>
    </row>
    <row r="41" spans="2:133" ht="11.25" customHeight="1" x14ac:dyDescent="0.15">
      <c r="B41" s="602" t="s">
        <v>336</v>
      </c>
      <c r="C41" s="603"/>
      <c r="D41" s="603"/>
      <c r="E41" s="603"/>
      <c r="F41" s="603"/>
      <c r="G41" s="603"/>
      <c r="H41" s="603"/>
      <c r="I41" s="603"/>
      <c r="J41" s="603"/>
      <c r="K41" s="603"/>
      <c r="L41" s="603"/>
      <c r="M41" s="603"/>
      <c r="N41" s="603"/>
      <c r="O41" s="603"/>
      <c r="P41" s="603"/>
      <c r="Q41" s="604"/>
      <c r="R41" s="605">
        <v>34059830</v>
      </c>
      <c r="S41" s="646"/>
      <c r="T41" s="646"/>
      <c r="U41" s="646"/>
      <c r="V41" s="646"/>
      <c r="W41" s="646"/>
      <c r="X41" s="646"/>
      <c r="Y41" s="649"/>
      <c r="Z41" s="650">
        <v>100</v>
      </c>
      <c r="AA41" s="650"/>
      <c r="AB41" s="650"/>
      <c r="AC41" s="650"/>
      <c r="AD41" s="651">
        <v>16885001</v>
      </c>
      <c r="AE41" s="651"/>
      <c r="AF41" s="651"/>
      <c r="AG41" s="651"/>
      <c r="AH41" s="651"/>
      <c r="AI41" s="651"/>
      <c r="AJ41" s="651"/>
      <c r="AK41" s="651"/>
      <c r="AL41" s="608">
        <v>100</v>
      </c>
      <c r="AM41" s="652"/>
      <c r="AN41" s="652"/>
      <c r="AO41" s="653"/>
      <c r="AQ41" s="654" t="s">
        <v>337</v>
      </c>
      <c r="AR41" s="655"/>
      <c r="AS41" s="655"/>
      <c r="AT41" s="655"/>
      <c r="AU41" s="655"/>
      <c r="AV41" s="655"/>
      <c r="AW41" s="655"/>
      <c r="AX41" s="655"/>
      <c r="AY41" s="656"/>
      <c r="AZ41" s="621">
        <v>607391</v>
      </c>
      <c r="BA41" s="622"/>
      <c r="BB41" s="622"/>
      <c r="BC41" s="622"/>
      <c r="BD41" s="634"/>
      <c r="BE41" s="634"/>
      <c r="BF41" s="657"/>
      <c r="BG41" s="662"/>
      <c r="BH41" s="663"/>
      <c r="BI41" s="663"/>
      <c r="BJ41" s="663"/>
      <c r="BK41" s="663"/>
      <c r="BL41" s="223"/>
      <c r="BM41" s="619" t="s">
        <v>338</v>
      </c>
      <c r="BN41" s="619"/>
      <c r="BO41" s="619"/>
      <c r="BP41" s="619"/>
      <c r="BQ41" s="619"/>
      <c r="BR41" s="619"/>
      <c r="BS41" s="619"/>
      <c r="BT41" s="619"/>
      <c r="BU41" s="620"/>
      <c r="BV41" s="621" t="s">
        <v>122</v>
      </c>
      <c r="BW41" s="622"/>
      <c r="BX41" s="622"/>
      <c r="BY41" s="622"/>
      <c r="BZ41" s="622"/>
      <c r="CA41" s="622"/>
      <c r="CB41" s="658"/>
      <c r="CD41" s="618" t="s">
        <v>339</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340</v>
      </c>
      <c r="AR42" s="667"/>
      <c r="AS42" s="667"/>
      <c r="AT42" s="667"/>
      <c r="AU42" s="667"/>
      <c r="AV42" s="667"/>
      <c r="AW42" s="667"/>
      <c r="AX42" s="667"/>
      <c r="AY42" s="668"/>
      <c r="AZ42" s="605">
        <v>2461102</v>
      </c>
      <c r="BA42" s="646"/>
      <c r="BB42" s="646"/>
      <c r="BC42" s="646"/>
      <c r="BD42" s="606"/>
      <c r="BE42" s="606"/>
      <c r="BF42" s="669"/>
      <c r="BG42" s="664"/>
      <c r="BH42" s="665"/>
      <c r="BI42" s="665"/>
      <c r="BJ42" s="665"/>
      <c r="BK42" s="665"/>
      <c r="BL42" s="224"/>
      <c r="BM42" s="603" t="s">
        <v>341</v>
      </c>
      <c r="BN42" s="603"/>
      <c r="BO42" s="603"/>
      <c r="BP42" s="603"/>
      <c r="BQ42" s="603"/>
      <c r="BR42" s="603"/>
      <c r="BS42" s="603"/>
      <c r="BT42" s="603"/>
      <c r="BU42" s="604"/>
      <c r="BV42" s="605">
        <v>440</v>
      </c>
      <c r="BW42" s="646"/>
      <c r="BX42" s="646"/>
      <c r="BY42" s="646"/>
      <c r="BZ42" s="646"/>
      <c r="CA42" s="646"/>
      <c r="CB42" s="647"/>
      <c r="CD42" s="618" t="s">
        <v>342</v>
      </c>
      <c r="CE42" s="619"/>
      <c r="CF42" s="619"/>
      <c r="CG42" s="619"/>
      <c r="CH42" s="619"/>
      <c r="CI42" s="619"/>
      <c r="CJ42" s="619"/>
      <c r="CK42" s="619"/>
      <c r="CL42" s="619"/>
      <c r="CM42" s="619"/>
      <c r="CN42" s="619"/>
      <c r="CO42" s="619"/>
      <c r="CP42" s="619"/>
      <c r="CQ42" s="620"/>
      <c r="CR42" s="621">
        <v>5956667</v>
      </c>
      <c r="CS42" s="634"/>
      <c r="CT42" s="634"/>
      <c r="CU42" s="634"/>
      <c r="CV42" s="634"/>
      <c r="CW42" s="634"/>
      <c r="CX42" s="634"/>
      <c r="CY42" s="635"/>
      <c r="CZ42" s="624">
        <v>17.7</v>
      </c>
      <c r="DA42" s="636"/>
      <c r="DB42" s="636"/>
      <c r="DC42" s="637"/>
      <c r="DD42" s="627">
        <v>489651</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343</v>
      </c>
      <c r="CD43" s="618" t="s">
        <v>344</v>
      </c>
      <c r="CE43" s="619"/>
      <c r="CF43" s="619"/>
      <c r="CG43" s="619"/>
      <c r="CH43" s="619"/>
      <c r="CI43" s="619"/>
      <c r="CJ43" s="619"/>
      <c r="CK43" s="619"/>
      <c r="CL43" s="619"/>
      <c r="CM43" s="619"/>
      <c r="CN43" s="619"/>
      <c r="CO43" s="619"/>
      <c r="CP43" s="619"/>
      <c r="CQ43" s="620"/>
      <c r="CR43" s="621">
        <v>86570</v>
      </c>
      <c r="CS43" s="634"/>
      <c r="CT43" s="634"/>
      <c r="CU43" s="634"/>
      <c r="CV43" s="634"/>
      <c r="CW43" s="634"/>
      <c r="CX43" s="634"/>
      <c r="CY43" s="635"/>
      <c r="CZ43" s="624">
        <v>0.3</v>
      </c>
      <c r="DA43" s="636"/>
      <c r="DB43" s="636"/>
      <c r="DC43" s="637"/>
      <c r="DD43" s="627">
        <v>75073</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345</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293</v>
      </c>
      <c r="CE44" s="641"/>
      <c r="CF44" s="618" t="s">
        <v>346</v>
      </c>
      <c r="CG44" s="619"/>
      <c r="CH44" s="619"/>
      <c r="CI44" s="619"/>
      <c r="CJ44" s="619"/>
      <c r="CK44" s="619"/>
      <c r="CL44" s="619"/>
      <c r="CM44" s="619"/>
      <c r="CN44" s="619"/>
      <c r="CO44" s="619"/>
      <c r="CP44" s="619"/>
      <c r="CQ44" s="620"/>
      <c r="CR44" s="621">
        <v>5949584</v>
      </c>
      <c r="CS44" s="622"/>
      <c r="CT44" s="622"/>
      <c r="CU44" s="622"/>
      <c r="CV44" s="622"/>
      <c r="CW44" s="622"/>
      <c r="CX44" s="622"/>
      <c r="CY44" s="623"/>
      <c r="CZ44" s="624">
        <v>17.7</v>
      </c>
      <c r="DA44" s="625"/>
      <c r="DB44" s="625"/>
      <c r="DC44" s="626"/>
      <c r="DD44" s="627">
        <v>489651</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347</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348</v>
      </c>
      <c r="CG45" s="619"/>
      <c r="CH45" s="619"/>
      <c r="CI45" s="619"/>
      <c r="CJ45" s="619"/>
      <c r="CK45" s="619"/>
      <c r="CL45" s="619"/>
      <c r="CM45" s="619"/>
      <c r="CN45" s="619"/>
      <c r="CO45" s="619"/>
      <c r="CP45" s="619"/>
      <c r="CQ45" s="620"/>
      <c r="CR45" s="621">
        <v>3801897</v>
      </c>
      <c r="CS45" s="634"/>
      <c r="CT45" s="634"/>
      <c r="CU45" s="634"/>
      <c r="CV45" s="634"/>
      <c r="CW45" s="634"/>
      <c r="CX45" s="634"/>
      <c r="CY45" s="635"/>
      <c r="CZ45" s="624">
        <v>11.3</v>
      </c>
      <c r="DA45" s="636"/>
      <c r="DB45" s="636"/>
      <c r="DC45" s="637"/>
      <c r="DD45" s="627">
        <v>5456</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349</v>
      </c>
      <c r="CG46" s="619"/>
      <c r="CH46" s="619"/>
      <c r="CI46" s="619"/>
      <c r="CJ46" s="619"/>
      <c r="CK46" s="619"/>
      <c r="CL46" s="619"/>
      <c r="CM46" s="619"/>
      <c r="CN46" s="619"/>
      <c r="CO46" s="619"/>
      <c r="CP46" s="619"/>
      <c r="CQ46" s="620"/>
      <c r="CR46" s="621">
        <v>2147687</v>
      </c>
      <c r="CS46" s="622"/>
      <c r="CT46" s="622"/>
      <c r="CU46" s="622"/>
      <c r="CV46" s="622"/>
      <c r="CW46" s="622"/>
      <c r="CX46" s="622"/>
      <c r="CY46" s="623"/>
      <c r="CZ46" s="624">
        <v>6.4</v>
      </c>
      <c r="DA46" s="625"/>
      <c r="DB46" s="625"/>
      <c r="DC46" s="626"/>
      <c r="DD46" s="627">
        <v>484195</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350</v>
      </c>
      <c r="CG47" s="619"/>
      <c r="CH47" s="619"/>
      <c r="CI47" s="619"/>
      <c r="CJ47" s="619"/>
      <c r="CK47" s="619"/>
      <c r="CL47" s="619"/>
      <c r="CM47" s="619"/>
      <c r="CN47" s="619"/>
      <c r="CO47" s="619"/>
      <c r="CP47" s="619"/>
      <c r="CQ47" s="620"/>
      <c r="CR47" s="621">
        <v>7083</v>
      </c>
      <c r="CS47" s="634"/>
      <c r="CT47" s="634"/>
      <c r="CU47" s="634"/>
      <c r="CV47" s="634"/>
      <c r="CW47" s="634"/>
      <c r="CX47" s="634"/>
      <c r="CY47" s="635"/>
      <c r="CZ47" s="624">
        <v>0</v>
      </c>
      <c r="DA47" s="636"/>
      <c r="DB47" s="636"/>
      <c r="DC47" s="637"/>
      <c r="DD47" s="627" t="s">
        <v>122</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351</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352</v>
      </c>
      <c r="CE49" s="603"/>
      <c r="CF49" s="603"/>
      <c r="CG49" s="603"/>
      <c r="CH49" s="603"/>
      <c r="CI49" s="603"/>
      <c r="CJ49" s="603"/>
      <c r="CK49" s="603"/>
      <c r="CL49" s="603"/>
      <c r="CM49" s="603"/>
      <c r="CN49" s="603"/>
      <c r="CO49" s="603"/>
      <c r="CP49" s="603"/>
      <c r="CQ49" s="604"/>
      <c r="CR49" s="605">
        <v>33604062</v>
      </c>
      <c r="CS49" s="606"/>
      <c r="CT49" s="606"/>
      <c r="CU49" s="606"/>
      <c r="CV49" s="606"/>
      <c r="CW49" s="606"/>
      <c r="CX49" s="606"/>
      <c r="CY49" s="607"/>
      <c r="CZ49" s="608">
        <v>100</v>
      </c>
      <c r="DA49" s="609"/>
      <c r="DB49" s="609"/>
      <c r="DC49" s="610"/>
      <c r="DD49" s="611">
        <v>20185600</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c391wzzlB/Q4ph2IoJ5kPlWz2WOEZ0h0GXIcxz57HJUJtb85uFcKXv0Vu75XQ22LBCtwr61Mn3YcwCfbkySOw==" saltValue="TVc94twFMJZPddah0UdT7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353</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354</v>
      </c>
      <c r="DK2" s="1092"/>
      <c r="DL2" s="1092"/>
      <c r="DM2" s="1092"/>
      <c r="DN2" s="1092"/>
      <c r="DO2" s="1093"/>
      <c r="DP2" s="228"/>
      <c r="DQ2" s="1091" t="s">
        <v>355</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356</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357</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358</v>
      </c>
      <c r="B5" s="996"/>
      <c r="C5" s="996"/>
      <c r="D5" s="996"/>
      <c r="E5" s="996"/>
      <c r="F5" s="996"/>
      <c r="G5" s="996"/>
      <c r="H5" s="996"/>
      <c r="I5" s="996"/>
      <c r="J5" s="996"/>
      <c r="K5" s="996"/>
      <c r="L5" s="996"/>
      <c r="M5" s="996"/>
      <c r="N5" s="996"/>
      <c r="O5" s="996"/>
      <c r="P5" s="997"/>
      <c r="Q5" s="1001" t="s">
        <v>359</v>
      </c>
      <c r="R5" s="1002"/>
      <c r="S5" s="1002"/>
      <c r="T5" s="1002"/>
      <c r="U5" s="1003"/>
      <c r="V5" s="1001" t="s">
        <v>360</v>
      </c>
      <c r="W5" s="1002"/>
      <c r="X5" s="1002"/>
      <c r="Y5" s="1002"/>
      <c r="Z5" s="1003"/>
      <c r="AA5" s="1001" t="s">
        <v>361</v>
      </c>
      <c r="AB5" s="1002"/>
      <c r="AC5" s="1002"/>
      <c r="AD5" s="1002"/>
      <c r="AE5" s="1002"/>
      <c r="AF5" s="1094" t="s">
        <v>362</v>
      </c>
      <c r="AG5" s="1002"/>
      <c r="AH5" s="1002"/>
      <c r="AI5" s="1002"/>
      <c r="AJ5" s="1015"/>
      <c r="AK5" s="1002" t="s">
        <v>363</v>
      </c>
      <c r="AL5" s="1002"/>
      <c r="AM5" s="1002"/>
      <c r="AN5" s="1002"/>
      <c r="AO5" s="1003"/>
      <c r="AP5" s="1001" t="s">
        <v>364</v>
      </c>
      <c r="AQ5" s="1002"/>
      <c r="AR5" s="1002"/>
      <c r="AS5" s="1002"/>
      <c r="AT5" s="1003"/>
      <c r="AU5" s="1001" t="s">
        <v>365</v>
      </c>
      <c r="AV5" s="1002"/>
      <c r="AW5" s="1002"/>
      <c r="AX5" s="1002"/>
      <c r="AY5" s="1015"/>
      <c r="AZ5" s="232"/>
      <c r="BA5" s="232"/>
      <c r="BB5" s="232"/>
      <c r="BC5" s="232"/>
      <c r="BD5" s="232"/>
      <c r="BE5" s="233"/>
      <c r="BF5" s="233"/>
      <c r="BG5" s="233"/>
      <c r="BH5" s="233"/>
      <c r="BI5" s="233"/>
      <c r="BJ5" s="233"/>
      <c r="BK5" s="233"/>
      <c r="BL5" s="233"/>
      <c r="BM5" s="233"/>
      <c r="BN5" s="233"/>
      <c r="BO5" s="233"/>
      <c r="BP5" s="233"/>
      <c r="BQ5" s="995" t="s">
        <v>366</v>
      </c>
      <c r="BR5" s="996"/>
      <c r="BS5" s="996"/>
      <c r="BT5" s="996"/>
      <c r="BU5" s="996"/>
      <c r="BV5" s="996"/>
      <c r="BW5" s="996"/>
      <c r="BX5" s="996"/>
      <c r="BY5" s="996"/>
      <c r="BZ5" s="996"/>
      <c r="CA5" s="996"/>
      <c r="CB5" s="996"/>
      <c r="CC5" s="996"/>
      <c r="CD5" s="996"/>
      <c r="CE5" s="996"/>
      <c r="CF5" s="996"/>
      <c r="CG5" s="997"/>
      <c r="CH5" s="1001" t="s">
        <v>367</v>
      </c>
      <c r="CI5" s="1002"/>
      <c r="CJ5" s="1002"/>
      <c r="CK5" s="1002"/>
      <c r="CL5" s="1003"/>
      <c r="CM5" s="1001" t="s">
        <v>368</v>
      </c>
      <c r="CN5" s="1002"/>
      <c r="CO5" s="1002"/>
      <c r="CP5" s="1002"/>
      <c r="CQ5" s="1003"/>
      <c r="CR5" s="1001" t="s">
        <v>369</v>
      </c>
      <c r="CS5" s="1002"/>
      <c r="CT5" s="1002"/>
      <c r="CU5" s="1002"/>
      <c r="CV5" s="1003"/>
      <c r="CW5" s="1001" t="s">
        <v>370</v>
      </c>
      <c r="CX5" s="1002"/>
      <c r="CY5" s="1002"/>
      <c r="CZ5" s="1002"/>
      <c r="DA5" s="1003"/>
      <c r="DB5" s="1001" t="s">
        <v>371</v>
      </c>
      <c r="DC5" s="1002"/>
      <c r="DD5" s="1002"/>
      <c r="DE5" s="1002"/>
      <c r="DF5" s="1003"/>
      <c r="DG5" s="1084" t="s">
        <v>372</v>
      </c>
      <c r="DH5" s="1085"/>
      <c r="DI5" s="1085"/>
      <c r="DJ5" s="1085"/>
      <c r="DK5" s="1086"/>
      <c r="DL5" s="1084" t="s">
        <v>373</v>
      </c>
      <c r="DM5" s="1085"/>
      <c r="DN5" s="1085"/>
      <c r="DO5" s="1085"/>
      <c r="DP5" s="1086"/>
      <c r="DQ5" s="1001" t="s">
        <v>374</v>
      </c>
      <c r="DR5" s="1002"/>
      <c r="DS5" s="1002"/>
      <c r="DT5" s="1002"/>
      <c r="DU5" s="1003"/>
      <c r="DV5" s="1001" t="s">
        <v>365</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375</v>
      </c>
      <c r="C7" s="1048"/>
      <c r="D7" s="1048"/>
      <c r="E7" s="1048"/>
      <c r="F7" s="1048"/>
      <c r="G7" s="1048"/>
      <c r="H7" s="1048"/>
      <c r="I7" s="1048"/>
      <c r="J7" s="1048"/>
      <c r="K7" s="1048"/>
      <c r="L7" s="1048"/>
      <c r="M7" s="1048"/>
      <c r="N7" s="1048"/>
      <c r="O7" s="1048"/>
      <c r="P7" s="1049"/>
      <c r="Q7" s="1102">
        <v>35146</v>
      </c>
      <c r="R7" s="1103"/>
      <c r="S7" s="1103"/>
      <c r="T7" s="1103"/>
      <c r="U7" s="1103"/>
      <c r="V7" s="1103">
        <v>34690</v>
      </c>
      <c r="W7" s="1103"/>
      <c r="X7" s="1103"/>
      <c r="Y7" s="1103"/>
      <c r="Z7" s="1103"/>
      <c r="AA7" s="1103">
        <v>456</v>
      </c>
      <c r="AB7" s="1103"/>
      <c r="AC7" s="1103"/>
      <c r="AD7" s="1103"/>
      <c r="AE7" s="1104"/>
      <c r="AF7" s="1105">
        <v>76</v>
      </c>
      <c r="AG7" s="1106"/>
      <c r="AH7" s="1106"/>
      <c r="AI7" s="1106"/>
      <c r="AJ7" s="1107"/>
      <c r="AK7" s="1108">
        <v>1205</v>
      </c>
      <c r="AL7" s="1109"/>
      <c r="AM7" s="1109"/>
      <c r="AN7" s="1109"/>
      <c r="AO7" s="1109"/>
      <c r="AP7" s="1109">
        <v>40352</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552</v>
      </c>
      <c r="BT7" s="1100"/>
      <c r="BU7" s="1100"/>
      <c r="BV7" s="1100"/>
      <c r="BW7" s="1100"/>
      <c r="BX7" s="1100"/>
      <c r="BY7" s="1100"/>
      <c r="BZ7" s="1100"/>
      <c r="CA7" s="1100"/>
      <c r="CB7" s="1100"/>
      <c r="CC7" s="1100"/>
      <c r="CD7" s="1100"/>
      <c r="CE7" s="1100"/>
      <c r="CF7" s="1100"/>
      <c r="CG7" s="1112"/>
      <c r="CH7" s="1096">
        <v>10</v>
      </c>
      <c r="CI7" s="1097"/>
      <c r="CJ7" s="1097"/>
      <c r="CK7" s="1097"/>
      <c r="CL7" s="1098"/>
      <c r="CM7" s="1096">
        <v>225</v>
      </c>
      <c r="CN7" s="1097"/>
      <c r="CO7" s="1097"/>
      <c r="CP7" s="1097"/>
      <c r="CQ7" s="1098"/>
      <c r="CR7" s="1096">
        <v>30</v>
      </c>
      <c r="CS7" s="1097"/>
      <c r="CT7" s="1097"/>
      <c r="CU7" s="1097"/>
      <c r="CV7" s="1098"/>
      <c r="CW7" s="1096">
        <v>50</v>
      </c>
      <c r="CX7" s="1097"/>
      <c r="CY7" s="1097"/>
      <c r="CZ7" s="1097"/>
      <c r="DA7" s="1098"/>
      <c r="DB7" s="1096" t="s">
        <v>562</v>
      </c>
      <c r="DC7" s="1097"/>
      <c r="DD7" s="1097"/>
      <c r="DE7" s="1097"/>
      <c r="DF7" s="1098"/>
      <c r="DG7" s="1096" t="s">
        <v>562</v>
      </c>
      <c r="DH7" s="1097"/>
      <c r="DI7" s="1097"/>
      <c r="DJ7" s="1097"/>
      <c r="DK7" s="1098"/>
      <c r="DL7" s="1096" t="s">
        <v>562</v>
      </c>
      <c r="DM7" s="1097"/>
      <c r="DN7" s="1097"/>
      <c r="DO7" s="1097"/>
      <c r="DP7" s="1098"/>
      <c r="DQ7" s="1096" t="s">
        <v>562</v>
      </c>
      <c r="DR7" s="1097"/>
      <c r="DS7" s="1097"/>
      <c r="DT7" s="1097"/>
      <c r="DU7" s="1098"/>
      <c r="DV7" s="1099"/>
      <c r="DW7" s="1100"/>
      <c r="DX7" s="1100"/>
      <c r="DY7" s="1100"/>
      <c r="DZ7" s="1101"/>
      <c r="EA7" s="234"/>
    </row>
    <row r="8" spans="1:131" s="235" customFormat="1" ht="26.25" customHeight="1" x14ac:dyDescent="0.15">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553</v>
      </c>
      <c r="BT8" s="993"/>
      <c r="BU8" s="993"/>
      <c r="BV8" s="993"/>
      <c r="BW8" s="993"/>
      <c r="BX8" s="993"/>
      <c r="BY8" s="993"/>
      <c r="BZ8" s="993"/>
      <c r="CA8" s="993"/>
      <c r="CB8" s="993"/>
      <c r="CC8" s="993"/>
      <c r="CD8" s="993"/>
      <c r="CE8" s="993"/>
      <c r="CF8" s="993"/>
      <c r="CG8" s="1014"/>
      <c r="CH8" s="989">
        <v>0</v>
      </c>
      <c r="CI8" s="990"/>
      <c r="CJ8" s="990"/>
      <c r="CK8" s="990"/>
      <c r="CL8" s="991"/>
      <c r="CM8" s="989">
        <v>96</v>
      </c>
      <c r="CN8" s="990"/>
      <c r="CO8" s="990"/>
      <c r="CP8" s="990"/>
      <c r="CQ8" s="991"/>
      <c r="CR8" s="989">
        <v>40</v>
      </c>
      <c r="CS8" s="990"/>
      <c r="CT8" s="990"/>
      <c r="CU8" s="990"/>
      <c r="CV8" s="991"/>
      <c r="CW8" s="989" t="s">
        <v>562</v>
      </c>
      <c r="CX8" s="990"/>
      <c r="CY8" s="990"/>
      <c r="CZ8" s="990"/>
      <c r="DA8" s="991"/>
      <c r="DB8" s="989" t="s">
        <v>562</v>
      </c>
      <c r="DC8" s="990"/>
      <c r="DD8" s="990"/>
      <c r="DE8" s="990"/>
      <c r="DF8" s="991"/>
      <c r="DG8" s="989" t="s">
        <v>562</v>
      </c>
      <c r="DH8" s="990"/>
      <c r="DI8" s="990"/>
      <c r="DJ8" s="990"/>
      <c r="DK8" s="991"/>
      <c r="DL8" s="989" t="s">
        <v>562</v>
      </c>
      <c r="DM8" s="990"/>
      <c r="DN8" s="990"/>
      <c r="DO8" s="990"/>
      <c r="DP8" s="991"/>
      <c r="DQ8" s="989" t="s">
        <v>562</v>
      </c>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t="s">
        <v>556</v>
      </c>
      <c r="BS9" s="992" t="s">
        <v>554</v>
      </c>
      <c r="BT9" s="993"/>
      <c r="BU9" s="993"/>
      <c r="BV9" s="993"/>
      <c r="BW9" s="993"/>
      <c r="BX9" s="993"/>
      <c r="BY9" s="993"/>
      <c r="BZ9" s="993"/>
      <c r="CA9" s="993"/>
      <c r="CB9" s="993"/>
      <c r="CC9" s="993"/>
      <c r="CD9" s="993"/>
      <c r="CE9" s="993"/>
      <c r="CF9" s="993"/>
      <c r="CG9" s="1014"/>
      <c r="CH9" s="989">
        <v>-1</v>
      </c>
      <c r="CI9" s="990"/>
      <c r="CJ9" s="990"/>
      <c r="CK9" s="990"/>
      <c r="CL9" s="991"/>
      <c r="CM9" s="989">
        <v>146</v>
      </c>
      <c r="CN9" s="990"/>
      <c r="CO9" s="990"/>
      <c r="CP9" s="990"/>
      <c r="CQ9" s="991"/>
      <c r="CR9" s="989">
        <v>1</v>
      </c>
      <c r="CS9" s="990"/>
      <c r="CT9" s="990"/>
      <c r="CU9" s="990"/>
      <c r="CV9" s="991"/>
      <c r="CW9" s="989" t="s">
        <v>562</v>
      </c>
      <c r="CX9" s="990"/>
      <c r="CY9" s="990"/>
      <c r="CZ9" s="990"/>
      <c r="DA9" s="991"/>
      <c r="DB9" s="989" t="s">
        <v>562</v>
      </c>
      <c r="DC9" s="990"/>
      <c r="DD9" s="990"/>
      <c r="DE9" s="990"/>
      <c r="DF9" s="991"/>
      <c r="DG9" s="989">
        <v>46</v>
      </c>
      <c r="DH9" s="990"/>
      <c r="DI9" s="990"/>
      <c r="DJ9" s="990"/>
      <c r="DK9" s="991"/>
      <c r="DL9" s="989" t="s">
        <v>562</v>
      </c>
      <c r="DM9" s="990"/>
      <c r="DN9" s="990"/>
      <c r="DO9" s="990"/>
      <c r="DP9" s="991"/>
      <c r="DQ9" s="989" t="s">
        <v>562</v>
      </c>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t="s">
        <v>555</v>
      </c>
      <c r="BT10" s="993"/>
      <c r="BU10" s="993"/>
      <c r="BV10" s="993"/>
      <c r="BW10" s="993"/>
      <c r="BX10" s="993"/>
      <c r="BY10" s="993"/>
      <c r="BZ10" s="993"/>
      <c r="CA10" s="993"/>
      <c r="CB10" s="993"/>
      <c r="CC10" s="993"/>
      <c r="CD10" s="993"/>
      <c r="CE10" s="993"/>
      <c r="CF10" s="993"/>
      <c r="CG10" s="1014"/>
      <c r="CH10" s="989">
        <v>11</v>
      </c>
      <c r="CI10" s="990"/>
      <c r="CJ10" s="990"/>
      <c r="CK10" s="990"/>
      <c r="CL10" s="991"/>
      <c r="CM10" s="989">
        <v>1024</v>
      </c>
      <c r="CN10" s="990"/>
      <c r="CO10" s="990"/>
      <c r="CP10" s="990"/>
      <c r="CQ10" s="991"/>
      <c r="CR10" s="989">
        <v>13</v>
      </c>
      <c r="CS10" s="990"/>
      <c r="CT10" s="990"/>
      <c r="CU10" s="990"/>
      <c r="CV10" s="991"/>
      <c r="CW10" s="989" t="s">
        <v>562</v>
      </c>
      <c r="CX10" s="990"/>
      <c r="CY10" s="990"/>
      <c r="CZ10" s="990"/>
      <c r="DA10" s="991"/>
      <c r="DB10" s="989" t="s">
        <v>562</v>
      </c>
      <c r="DC10" s="990"/>
      <c r="DD10" s="990"/>
      <c r="DE10" s="990"/>
      <c r="DF10" s="991"/>
      <c r="DG10" s="989" t="s">
        <v>562</v>
      </c>
      <c r="DH10" s="990"/>
      <c r="DI10" s="990"/>
      <c r="DJ10" s="990"/>
      <c r="DK10" s="991"/>
      <c r="DL10" s="989" t="s">
        <v>562</v>
      </c>
      <c r="DM10" s="990"/>
      <c r="DN10" s="990"/>
      <c r="DO10" s="990"/>
      <c r="DP10" s="991"/>
      <c r="DQ10" s="989" t="s">
        <v>562</v>
      </c>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376</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377</v>
      </c>
      <c r="B23" s="937" t="s">
        <v>378</v>
      </c>
      <c r="C23" s="938"/>
      <c r="D23" s="938"/>
      <c r="E23" s="938"/>
      <c r="F23" s="938"/>
      <c r="G23" s="938"/>
      <c r="H23" s="938"/>
      <c r="I23" s="938"/>
      <c r="J23" s="938"/>
      <c r="K23" s="938"/>
      <c r="L23" s="938"/>
      <c r="M23" s="938"/>
      <c r="N23" s="938"/>
      <c r="O23" s="938"/>
      <c r="P23" s="948"/>
      <c r="Q23" s="1067">
        <v>34060</v>
      </c>
      <c r="R23" s="1061"/>
      <c r="S23" s="1061"/>
      <c r="T23" s="1061"/>
      <c r="U23" s="1061"/>
      <c r="V23" s="1061">
        <v>33604</v>
      </c>
      <c r="W23" s="1061"/>
      <c r="X23" s="1061"/>
      <c r="Y23" s="1061"/>
      <c r="Z23" s="1061"/>
      <c r="AA23" s="1061">
        <v>456</v>
      </c>
      <c r="AB23" s="1061"/>
      <c r="AC23" s="1061"/>
      <c r="AD23" s="1061"/>
      <c r="AE23" s="1068"/>
      <c r="AF23" s="1069">
        <v>76</v>
      </c>
      <c r="AG23" s="1061"/>
      <c r="AH23" s="1061"/>
      <c r="AI23" s="1061"/>
      <c r="AJ23" s="1070"/>
      <c r="AK23" s="1071"/>
      <c r="AL23" s="1072"/>
      <c r="AM23" s="1072"/>
      <c r="AN23" s="1072"/>
      <c r="AO23" s="1072"/>
      <c r="AP23" s="1061">
        <v>40352</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379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380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358</v>
      </c>
      <c r="B26" s="996"/>
      <c r="C26" s="996"/>
      <c r="D26" s="996"/>
      <c r="E26" s="996"/>
      <c r="F26" s="996"/>
      <c r="G26" s="996"/>
      <c r="H26" s="996"/>
      <c r="I26" s="996"/>
      <c r="J26" s="996"/>
      <c r="K26" s="996"/>
      <c r="L26" s="996"/>
      <c r="M26" s="996"/>
      <c r="N26" s="996"/>
      <c r="O26" s="996"/>
      <c r="P26" s="997"/>
      <c r="Q26" s="1001" t="s">
        <v>381</v>
      </c>
      <c r="R26" s="1002"/>
      <c r="S26" s="1002"/>
      <c r="T26" s="1002"/>
      <c r="U26" s="1003"/>
      <c r="V26" s="1001" t="s">
        <v>382</v>
      </c>
      <c r="W26" s="1002"/>
      <c r="X26" s="1002"/>
      <c r="Y26" s="1002"/>
      <c r="Z26" s="1003"/>
      <c r="AA26" s="1001" t="s">
        <v>383</v>
      </c>
      <c r="AB26" s="1002"/>
      <c r="AC26" s="1002"/>
      <c r="AD26" s="1002"/>
      <c r="AE26" s="1002"/>
      <c r="AF26" s="1055" t="s">
        <v>384</v>
      </c>
      <c r="AG26" s="1008"/>
      <c r="AH26" s="1008"/>
      <c r="AI26" s="1008"/>
      <c r="AJ26" s="1056"/>
      <c r="AK26" s="1002" t="s">
        <v>385</v>
      </c>
      <c r="AL26" s="1002"/>
      <c r="AM26" s="1002"/>
      <c r="AN26" s="1002"/>
      <c r="AO26" s="1003"/>
      <c r="AP26" s="1001" t="s">
        <v>386</v>
      </c>
      <c r="AQ26" s="1002"/>
      <c r="AR26" s="1002"/>
      <c r="AS26" s="1002"/>
      <c r="AT26" s="1003"/>
      <c r="AU26" s="1001" t="s">
        <v>387</v>
      </c>
      <c r="AV26" s="1002"/>
      <c r="AW26" s="1002"/>
      <c r="AX26" s="1002"/>
      <c r="AY26" s="1003"/>
      <c r="AZ26" s="1001" t="s">
        <v>388</v>
      </c>
      <c r="BA26" s="1002"/>
      <c r="BB26" s="1002"/>
      <c r="BC26" s="1002"/>
      <c r="BD26" s="1003"/>
      <c r="BE26" s="1001" t="s">
        <v>365</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389</v>
      </c>
      <c r="C28" s="1048"/>
      <c r="D28" s="1048"/>
      <c r="E28" s="1048"/>
      <c r="F28" s="1048"/>
      <c r="G28" s="1048"/>
      <c r="H28" s="1048"/>
      <c r="I28" s="1048"/>
      <c r="J28" s="1048"/>
      <c r="K28" s="1048"/>
      <c r="L28" s="1048"/>
      <c r="M28" s="1048"/>
      <c r="N28" s="1048"/>
      <c r="O28" s="1048"/>
      <c r="P28" s="1049"/>
      <c r="Q28" s="1050">
        <v>8204</v>
      </c>
      <c r="R28" s="1051"/>
      <c r="S28" s="1051"/>
      <c r="T28" s="1051"/>
      <c r="U28" s="1051"/>
      <c r="V28" s="1051">
        <v>8131</v>
      </c>
      <c r="W28" s="1051"/>
      <c r="X28" s="1051"/>
      <c r="Y28" s="1051"/>
      <c r="Z28" s="1051"/>
      <c r="AA28" s="1051">
        <v>73</v>
      </c>
      <c r="AB28" s="1051"/>
      <c r="AC28" s="1051"/>
      <c r="AD28" s="1051"/>
      <c r="AE28" s="1052"/>
      <c r="AF28" s="1053">
        <v>73</v>
      </c>
      <c r="AG28" s="1051"/>
      <c r="AH28" s="1051"/>
      <c r="AI28" s="1051"/>
      <c r="AJ28" s="1054"/>
      <c r="AK28" s="1042">
        <v>683</v>
      </c>
      <c r="AL28" s="1043"/>
      <c r="AM28" s="1043"/>
      <c r="AN28" s="1043"/>
      <c r="AO28" s="1043"/>
      <c r="AP28" s="1043" t="s">
        <v>545</v>
      </c>
      <c r="AQ28" s="1043"/>
      <c r="AR28" s="1043"/>
      <c r="AS28" s="1043"/>
      <c r="AT28" s="1043"/>
      <c r="AU28" s="1043" t="s">
        <v>545</v>
      </c>
      <c r="AV28" s="1043"/>
      <c r="AW28" s="1043"/>
      <c r="AX28" s="1043"/>
      <c r="AY28" s="1043"/>
      <c r="AZ28" s="1044" t="s">
        <v>545</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390</v>
      </c>
      <c r="C29" s="1031"/>
      <c r="D29" s="1031"/>
      <c r="E29" s="1031"/>
      <c r="F29" s="1031"/>
      <c r="G29" s="1031"/>
      <c r="H29" s="1031"/>
      <c r="I29" s="1031"/>
      <c r="J29" s="1031"/>
      <c r="K29" s="1031"/>
      <c r="L29" s="1031"/>
      <c r="M29" s="1031"/>
      <c r="N29" s="1031"/>
      <c r="O29" s="1031"/>
      <c r="P29" s="1032"/>
      <c r="Q29" s="1038">
        <v>6981</v>
      </c>
      <c r="R29" s="1039"/>
      <c r="S29" s="1039"/>
      <c r="T29" s="1039"/>
      <c r="U29" s="1039"/>
      <c r="V29" s="1039">
        <v>6746</v>
      </c>
      <c r="W29" s="1039"/>
      <c r="X29" s="1039"/>
      <c r="Y29" s="1039"/>
      <c r="Z29" s="1039"/>
      <c r="AA29" s="1039">
        <v>234</v>
      </c>
      <c r="AB29" s="1039"/>
      <c r="AC29" s="1039"/>
      <c r="AD29" s="1039"/>
      <c r="AE29" s="1040"/>
      <c r="AF29" s="1035">
        <v>234</v>
      </c>
      <c r="AG29" s="1036"/>
      <c r="AH29" s="1036"/>
      <c r="AI29" s="1036"/>
      <c r="AJ29" s="1037"/>
      <c r="AK29" s="980">
        <v>1196</v>
      </c>
      <c r="AL29" s="971"/>
      <c r="AM29" s="971"/>
      <c r="AN29" s="971"/>
      <c r="AO29" s="971"/>
      <c r="AP29" s="971" t="s">
        <v>545</v>
      </c>
      <c r="AQ29" s="971"/>
      <c r="AR29" s="971"/>
      <c r="AS29" s="971"/>
      <c r="AT29" s="971"/>
      <c r="AU29" s="971" t="s">
        <v>545</v>
      </c>
      <c r="AV29" s="971"/>
      <c r="AW29" s="971"/>
      <c r="AX29" s="971"/>
      <c r="AY29" s="971"/>
      <c r="AZ29" s="1041" t="s">
        <v>545</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391</v>
      </c>
      <c r="C30" s="1031"/>
      <c r="D30" s="1031"/>
      <c r="E30" s="1031"/>
      <c r="F30" s="1031"/>
      <c r="G30" s="1031"/>
      <c r="H30" s="1031"/>
      <c r="I30" s="1031"/>
      <c r="J30" s="1031"/>
      <c r="K30" s="1031"/>
      <c r="L30" s="1031"/>
      <c r="M30" s="1031"/>
      <c r="N30" s="1031"/>
      <c r="O30" s="1031"/>
      <c r="P30" s="1032"/>
      <c r="Q30" s="1038">
        <v>1654</v>
      </c>
      <c r="R30" s="1039"/>
      <c r="S30" s="1039"/>
      <c r="T30" s="1039"/>
      <c r="U30" s="1039"/>
      <c r="V30" s="1039">
        <v>1617</v>
      </c>
      <c r="W30" s="1039"/>
      <c r="X30" s="1039"/>
      <c r="Y30" s="1039"/>
      <c r="Z30" s="1039"/>
      <c r="AA30" s="1039">
        <v>38</v>
      </c>
      <c r="AB30" s="1039"/>
      <c r="AC30" s="1039"/>
      <c r="AD30" s="1039"/>
      <c r="AE30" s="1040"/>
      <c r="AF30" s="1035">
        <v>38</v>
      </c>
      <c r="AG30" s="1036"/>
      <c r="AH30" s="1036"/>
      <c r="AI30" s="1036"/>
      <c r="AJ30" s="1037"/>
      <c r="AK30" s="980">
        <v>269</v>
      </c>
      <c r="AL30" s="971"/>
      <c r="AM30" s="971"/>
      <c r="AN30" s="971"/>
      <c r="AO30" s="971"/>
      <c r="AP30" s="971" t="s">
        <v>545</v>
      </c>
      <c r="AQ30" s="971"/>
      <c r="AR30" s="971"/>
      <c r="AS30" s="971"/>
      <c r="AT30" s="971"/>
      <c r="AU30" s="971" t="s">
        <v>545</v>
      </c>
      <c r="AV30" s="971"/>
      <c r="AW30" s="971"/>
      <c r="AX30" s="971"/>
      <c r="AY30" s="971"/>
      <c r="AZ30" s="1041" t="s">
        <v>545</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392</v>
      </c>
      <c r="C31" s="1031"/>
      <c r="D31" s="1031"/>
      <c r="E31" s="1031"/>
      <c r="F31" s="1031"/>
      <c r="G31" s="1031"/>
      <c r="H31" s="1031"/>
      <c r="I31" s="1031"/>
      <c r="J31" s="1031"/>
      <c r="K31" s="1031"/>
      <c r="L31" s="1031"/>
      <c r="M31" s="1031"/>
      <c r="N31" s="1031"/>
      <c r="O31" s="1031"/>
      <c r="P31" s="1032"/>
      <c r="Q31" s="1038">
        <v>1459</v>
      </c>
      <c r="R31" s="1039"/>
      <c r="S31" s="1039"/>
      <c r="T31" s="1039"/>
      <c r="U31" s="1039"/>
      <c r="V31" s="1039">
        <v>1265</v>
      </c>
      <c r="W31" s="1039"/>
      <c r="X31" s="1039"/>
      <c r="Y31" s="1039"/>
      <c r="Z31" s="1039"/>
      <c r="AA31" s="1039">
        <v>193</v>
      </c>
      <c r="AB31" s="1039"/>
      <c r="AC31" s="1039"/>
      <c r="AD31" s="1039"/>
      <c r="AE31" s="1040"/>
      <c r="AF31" s="1035">
        <v>1883</v>
      </c>
      <c r="AG31" s="1036"/>
      <c r="AH31" s="1036"/>
      <c r="AI31" s="1036"/>
      <c r="AJ31" s="1037"/>
      <c r="AK31" s="980">
        <v>8</v>
      </c>
      <c r="AL31" s="971"/>
      <c r="AM31" s="971"/>
      <c r="AN31" s="971"/>
      <c r="AO31" s="971"/>
      <c r="AP31" s="971">
        <v>4335</v>
      </c>
      <c r="AQ31" s="971"/>
      <c r="AR31" s="971"/>
      <c r="AS31" s="971"/>
      <c r="AT31" s="971"/>
      <c r="AU31" s="971" t="s">
        <v>545</v>
      </c>
      <c r="AV31" s="971"/>
      <c r="AW31" s="971"/>
      <c r="AX31" s="971"/>
      <c r="AY31" s="971"/>
      <c r="AZ31" s="1041" t="s">
        <v>545</v>
      </c>
      <c r="BA31" s="1041"/>
      <c r="BB31" s="1041"/>
      <c r="BC31" s="1041"/>
      <c r="BD31" s="1041"/>
      <c r="BE31" s="972" t="s">
        <v>393</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394</v>
      </c>
      <c r="C32" s="1031"/>
      <c r="D32" s="1031"/>
      <c r="E32" s="1031"/>
      <c r="F32" s="1031"/>
      <c r="G32" s="1031"/>
      <c r="H32" s="1031"/>
      <c r="I32" s="1031"/>
      <c r="J32" s="1031"/>
      <c r="K32" s="1031"/>
      <c r="L32" s="1031"/>
      <c r="M32" s="1031"/>
      <c r="N32" s="1031"/>
      <c r="O32" s="1031"/>
      <c r="P32" s="1032"/>
      <c r="Q32" s="1038">
        <v>2186</v>
      </c>
      <c r="R32" s="1039"/>
      <c r="S32" s="1039"/>
      <c r="T32" s="1039"/>
      <c r="U32" s="1039"/>
      <c r="V32" s="1039">
        <v>1658</v>
      </c>
      <c r="W32" s="1039"/>
      <c r="X32" s="1039"/>
      <c r="Y32" s="1039"/>
      <c r="Z32" s="1039"/>
      <c r="AA32" s="1039">
        <v>527</v>
      </c>
      <c r="AB32" s="1039"/>
      <c r="AC32" s="1039"/>
      <c r="AD32" s="1039"/>
      <c r="AE32" s="1040"/>
      <c r="AF32" s="1035" t="s">
        <v>122</v>
      </c>
      <c r="AG32" s="1036"/>
      <c r="AH32" s="1036"/>
      <c r="AI32" s="1036"/>
      <c r="AJ32" s="1037"/>
      <c r="AK32" s="980">
        <v>620</v>
      </c>
      <c r="AL32" s="971"/>
      <c r="AM32" s="971"/>
      <c r="AN32" s="971"/>
      <c r="AO32" s="971"/>
      <c r="AP32" s="971">
        <v>17638</v>
      </c>
      <c r="AQ32" s="971"/>
      <c r="AR32" s="971"/>
      <c r="AS32" s="971"/>
      <c r="AT32" s="971"/>
      <c r="AU32" s="971">
        <v>4815</v>
      </c>
      <c r="AV32" s="971"/>
      <c r="AW32" s="971"/>
      <c r="AX32" s="971"/>
      <c r="AY32" s="971"/>
      <c r="AZ32" s="1041" t="s">
        <v>545</v>
      </c>
      <c r="BA32" s="1041"/>
      <c r="BB32" s="1041"/>
      <c r="BC32" s="1041"/>
      <c r="BD32" s="1041"/>
      <c r="BE32" s="972" t="s">
        <v>393</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395</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377</v>
      </c>
      <c r="B63" s="937" t="s">
        <v>396</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2227</v>
      </c>
      <c r="AG63" s="959"/>
      <c r="AH63" s="959"/>
      <c r="AI63" s="959"/>
      <c r="AJ63" s="1022"/>
      <c r="AK63" s="1023"/>
      <c r="AL63" s="963"/>
      <c r="AM63" s="963"/>
      <c r="AN63" s="963"/>
      <c r="AO63" s="963"/>
      <c r="AP63" s="959">
        <v>21974</v>
      </c>
      <c r="AQ63" s="959"/>
      <c r="AR63" s="959"/>
      <c r="AS63" s="959"/>
      <c r="AT63" s="959"/>
      <c r="AU63" s="959">
        <v>4815</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397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398</v>
      </c>
      <c r="B66" s="996"/>
      <c r="C66" s="996"/>
      <c r="D66" s="996"/>
      <c r="E66" s="996"/>
      <c r="F66" s="996"/>
      <c r="G66" s="996"/>
      <c r="H66" s="996"/>
      <c r="I66" s="996"/>
      <c r="J66" s="996"/>
      <c r="K66" s="996"/>
      <c r="L66" s="996"/>
      <c r="M66" s="996"/>
      <c r="N66" s="996"/>
      <c r="O66" s="996"/>
      <c r="P66" s="997"/>
      <c r="Q66" s="1001" t="s">
        <v>381</v>
      </c>
      <c r="R66" s="1002"/>
      <c r="S66" s="1002"/>
      <c r="T66" s="1002"/>
      <c r="U66" s="1003"/>
      <c r="V66" s="1001" t="s">
        <v>382</v>
      </c>
      <c r="W66" s="1002"/>
      <c r="X66" s="1002"/>
      <c r="Y66" s="1002"/>
      <c r="Z66" s="1003"/>
      <c r="AA66" s="1001" t="s">
        <v>383</v>
      </c>
      <c r="AB66" s="1002"/>
      <c r="AC66" s="1002"/>
      <c r="AD66" s="1002"/>
      <c r="AE66" s="1003"/>
      <c r="AF66" s="1007" t="s">
        <v>384</v>
      </c>
      <c r="AG66" s="1008"/>
      <c r="AH66" s="1008"/>
      <c r="AI66" s="1008"/>
      <c r="AJ66" s="1009"/>
      <c r="AK66" s="1001" t="s">
        <v>385</v>
      </c>
      <c r="AL66" s="996"/>
      <c r="AM66" s="996"/>
      <c r="AN66" s="996"/>
      <c r="AO66" s="997"/>
      <c r="AP66" s="1001" t="s">
        <v>386</v>
      </c>
      <c r="AQ66" s="1002"/>
      <c r="AR66" s="1002"/>
      <c r="AS66" s="1002"/>
      <c r="AT66" s="1003"/>
      <c r="AU66" s="1001" t="s">
        <v>399</v>
      </c>
      <c r="AV66" s="1002"/>
      <c r="AW66" s="1002"/>
      <c r="AX66" s="1002"/>
      <c r="AY66" s="1003"/>
      <c r="AZ66" s="1001" t="s">
        <v>365</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546</v>
      </c>
      <c r="C68" s="986"/>
      <c r="D68" s="986"/>
      <c r="E68" s="986"/>
      <c r="F68" s="986"/>
      <c r="G68" s="986"/>
      <c r="H68" s="986"/>
      <c r="I68" s="986"/>
      <c r="J68" s="986"/>
      <c r="K68" s="986"/>
      <c r="L68" s="986"/>
      <c r="M68" s="986"/>
      <c r="N68" s="986"/>
      <c r="O68" s="986"/>
      <c r="P68" s="987"/>
      <c r="Q68" s="988">
        <v>5665</v>
      </c>
      <c r="R68" s="982"/>
      <c r="S68" s="982"/>
      <c r="T68" s="982"/>
      <c r="U68" s="982"/>
      <c r="V68" s="982">
        <v>5575</v>
      </c>
      <c r="W68" s="982"/>
      <c r="X68" s="982"/>
      <c r="Y68" s="982"/>
      <c r="Z68" s="982"/>
      <c r="AA68" s="982">
        <v>90</v>
      </c>
      <c r="AB68" s="982"/>
      <c r="AC68" s="982"/>
      <c r="AD68" s="982"/>
      <c r="AE68" s="982"/>
      <c r="AF68" s="982">
        <v>90</v>
      </c>
      <c r="AG68" s="982"/>
      <c r="AH68" s="982"/>
      <c r="AI68" s="982"/>
      <c r="AJ68" s="982"/>
      <c r="AK68" s="982">
        <v>45</v>
      </c>
      <c r="AL68" s="982"/>
      <c r="AM68" s="982"/>
      <c r="AN68" s="982"/>
      <c r="AO68" s="982"/>
      <c r="AP68" s="982">
        <v>6955</v>
      </c>
      <c r="AQ68" s="982"/>
      <c r="AR68" s="982"/>
      <c r="AS68" s="982"/>
      <c r="AT68" s="982"/>
      <c r="AU68" s="982">
        <v>1333</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547</v>
      </c>
      <c r="C69" s="975"/>
      <c r="D69" s="975"/>
      <c r="E69" s="975"/>
      <c r="F69" s="975"/>
      <c r="G69" s="975"/>
      <c r="H69" s="975"/>
      <c r="I69" s="975"/>
      <c r="J69" s="975"/>
      <c r="K69" s="975"/>
      <c r="L69" s="975"/>
      <c r="M69" s="975"/>
      <c r="N69" s="975"/>
      <c r="O69" s="975"/>
      <c r="P69" s="976"/>
      <c r="Q69" s="977">
        <v>1111</v>
      </c>
      <c r="R69" s="971"/>
      <c r="S69" s="971"/>
      <c r="T69" s="971"/>
      <c r="U69" s="971"/>
      <c r="V69" s="971">
        <v>1018</v>
      </c>
      <c r="W69" s="971"/>
      <c r="X69" s="971"/>
      <c r="Y69" s="971"/>
      <c r="Z69" s="971"/>
      <c r="AA69" s="971">
        <v>93</v>
      </c>
      <c r="AB69" s="971"/>
      <c r="AC69" s="971"/>
      <c r="AD69" s="971"/>
      <c r="AE69" s="971"/>
      <c r="AF69" s="971">
        <v>93</v>
      </c>
      <c r="AG69" s="971"/>
      <c r="AH69" s="971"/>
      <c r="AI69" s="971"/>
      <c r="AJ69" s="971"/>
      <c r="AK69" s="971">
        <v>34</v>
      </c>
      <c r="AL69" s="971"/>
      <c r="AM69" s="971"/>
      <c r="AN69" s="971"/>
      <c r="AO69" s="971"/>
      <c r="AP69" s="971" t="s">
        <v>545</v>
      </c>
      <c r="AQ69" s="971"/>
      <c r="AR69" s="971"/>
      <c r="AS69" s="971"/>
      <c r="AT69" s="971"/>
      <c r="AU69" s="971" t="s">
        <v>545</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548</v>
      </c>
      <c r="C70" s="975"/>
      <c r="D70" s="975"/>
      <c r="E70" s="975"/>
      <c r="F70" s="975"/>
      <c r="G70" s="975"/>
      <c r="H70" s="975"/>
      <c r="I70" s="975"/>
      <c r="J70" s="975"/>
      <c r="K70" s="975"/>
      <c r="L70" s="975"/>
      <c r="M70" s="975"/>
      <c r="N70" s="975"/>
      <c r="O70" s="975"/>
      <c r="P70" s="976"/>
      <c r="Q70" s="977">
        <v>416492</v>
      </c>
      <c r="R70" s="971"/>
      <c r="S70" s="971"/>
      <c r="T70" s="971"/>
      <c r="U70" s="971"/>
      <c r="V70" s="971">
        <v>405939</v>
      </c>
      <c r="W70" s="971"/>
      <c r="X70" s="971"/>
      <c r="Y70" s="971"/>
      <c r="Z70" s="971"/>
      <c r="AA70" s="971">
        <v>10552</v>
      </c>
      <c r="AB70" s="971"/>
      <c r="AC70" s="971"/>
      <c r="AD70" s="971"/>
      <c r="AE70" s="971"/>
      <c r="AF70" s="971">
        <v>10552</v>
      </c>
      <c r="AG70" s="971"/>
      <c r="AH70" s="971"/>
      <c r="AI70" s="971"/>
      <c r="AJ70" s="971"/>
      <c r="AK70" s="971">
        <v>2584</v>
      </c>
      <c r="AL70" s="971"/>
      <c r="AM70" s="971"/>
      <c r="AN70" s="971"/>
      <c r="AO70" s="971"/>
      <c r="AP70" s="971" t="s">
        <v>545</v>
      </c>
      <c r="AQ70" s="971"/>
      <c r="AR70" s="971"/>
      <c r="AS70" s="971"/>
      <c r="AT70" s="971"/>
      <c r="AU70" s="971" t="s">
        <v>545</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549</v>
      </c>
      <c r="C71" s="975"/>
      <c r="D71" s="975"/>
      <c r="E71" s="975"/>
      <c r="F71" s="975"/>
      <c r="G71" s="975"/>
      <c r="H71" s="975"/>
      <c r="I71" s="975"/>
      <c r="J71" s="975"/>
      <c r="K71" s="975"/>
      <c r="L71" s="975"/>
      <c r="M71" s="975"/>
      <c r="N71" s="975"/>
      <c r="O71" s="975"/>
      <c r="P71" s="976"/>
      <c r="Q71" s="977">
        <v>14</v>
      </c>
      <c r="R71" s="971"/>
      <c r="S71" s="971"/>
      <c r="T71" s="971"/>
      <c r="U71" s="971"/>
      <c r="V71" s="971">
        <v>12</v>
      </c>
      <c r="W71" s="971"/>
      <c r="X71" s="971"/>
      <c r="Y71" s="971"/>
      <c r="Z71" s="971"/>
      <c r="AA71" s="971">
        <v>3</v>
      </c>
      <c r="AB71" s="971"/>
      <c r="AC71" s="971"/>
      <c r="AD71" s="971"/>
      <c r="AE71" s="971"/>
      <c r="AF71" s="971">
        <v>3</v>
      </c>
      <c r="AG71" s="971"/>
      <c r="AH71" s="971"/>
      <c r="AI71" s="971"/>
      <c r="AJ71" s="971"/>
      <c r="AK71" s="971" t="s">
        <v>545</v>
      </c>
      <c r="AL71" s="971"/>
      <c r="AM71" s="971"/>
      <c r="AN71" s="971"/>
      <c r="AO71" s="971"/>
      <c r="AP71" s="971" t="s">
        <v>545</v>
      </c>
      <c r="AQ71" s="971"/>
      <c r="AR71" s="971"/>
      <c r="AS71" s="971"/>
      <c r="AT71" s="971"/>
      <c r="AU71" s="971" t="s">
        <v>545</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550</v>
      </c>
      <c r="C72" s="975"/>
      <c r="D72" s="975"/>
      <c r="E72" s="975"/>
      <c r="F72" s="975"/>
      <c r="G72" s="975"/>
      <c r="H72" s="975"/>
      <c r="I72" s="975"/>
      <c r="J72" s="975"/>
      <c r="K72" s="975"/>
      <c r="L72" s="975"/>
      <c r="M72" s="975"/>
      <c r="N72" s="975"/>
      <c r="O72" s="975"/>
      <c r="P72" s="976"/>
      <c r="Q72" s="977">
        <v>93</v>
      </c>
      <c r="R72" s="971"/>
      <c r="S72" s="971"/>
      <c r="T72" s="971"/>
      <c r="U72" s="971"/>
      <c r="V72" s="971">
        <v>91</v>
      </c>
      <c r="W72" s="971"/>
      <c r="X72" s="971"/>
      <c r="Y72" s="971"/>
      <c r="Z72" s="971"/>
      <c r="AA72" s="971">
        <v>2</v>
      </c>
      <c r="AB72" s="971"/>
      <c r="AC72" s="971"/>
      <c r="AD72" s="971"/>
      <c r="AE72" s="971"/>
      <c r="AF72" s="971">
        <v>2</v>
      </c>
      <c r="AG72" s="971"/>
      <c r="AH72" s="971"/>
      <c r="AI72" s="971"/>
      <c r="AJ72" s="971"/>
      <c r="AK72" s="971" t="s">
        <v>545</v>
      </c>
      <c r="AL72" s="971"/>
      <c r="AM72" s="971"/>
      <c r="AN72" s="971"/>
      <c r="AO72" s="971"/>
      <c r="AP72" s="971" t="s">
        <v>545</v>
      </c>
      <c r="AQ72" s="971"/>
      <c r="AR72" s="971"/>
      <c r="AS72" s="971"/>
      <c r="AT72" s="971"/>
      <c r="AU72" s="971" t="s">
        <v>545</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551</v>
      </c>
      <c r="C73" s="975"/>
      <c r="D73" s="975"/>
      <c r="E73" s="975"/>
      <c r="F73" s="975"/>
      <c r="G73" s="975"/>
      <c r="H73" s="975"/>
      <c r="I73" s="975"/>
      <c r="J73" s="975"/>
      <c r="K73" s="975"/>
      <c r="L73" s="975"/>
      <c r="M73" s="975"/>
      <c r="N73" s="975"/>
      <c r="O73" s="975"/>
      <c r="P73" s="976"/>
      <c r="Q73" s="977">
        <v>2453</v>
      </c>
      <c r="R73" s="971"/>
      <c r="S73" s="971"/>
      <c r="T73" s="971"/>
      <c r="U73" s="971"/>
      <c r="V73" s="971">
        <v>2452</v>
      </c>
      <c r="W73" s="971"/>
      <c r="X73" s="971"/>
      <c r="Y73" s="971"/>
      <c r="Z73" s="971"/>
      <c r="AA73" s="971">
        <v>1</v>
      </c>
      <c r="AB73" s="971"/>
      <c r="AC73" s="971"/>
      <c r="AD73" s="971"/>
      <c r="AE73" s="971"/>
      <c r="AF73" s="971">
        <v>1</v>
      </c>
      <c r="AG73" s="971"/>
      <c r="AH73" s="971"/>
      <c r="AI73" s="971"/>
      <c r="AJ73" s="971"/>
      <c r="AK73" s="971" t="s">
        <v>545</v>
      </c>
      <c r="AL73" s="971"/>
      <c r="AM73" s="971"/>
      <c r="AN73" s="971"/>
      <c r="AO73" s="971"/>
      <c r="AP73" s="971" t="s">
        <v>545</v>
      </c>
      <c r="AQ73" s="971"/>
      <c r="AR73" s="971"/>
      <c r="AS73" s="971"/>
      <c r="AT73" s="971"/>
      <c r="AU73" s="971" t="s">
        <v>545</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377</v>
      </c>
      <c r="B88" s="937" t="s">
        <v>400</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10741</v>
      </c>
      <c r="AG88" s="959"/>
      <c r="AH88" s="959"/>
      <c r="AI88" s="959"/>
      <c r="AJ88" s="959"/>
      <c r="AK88" s="963"/>
      <c r="AL88" s="963"/>
      <c r="AM88" s="963"/>
      <c r="AN88" s="963"/>
      <c r="AO88" s="963"/>
      <c r="AP88" s="959">
        <v>6955</v>
      </c>
      <c r="AQ88" s="959"/>
      <c r="AR88" s="959"/>
      <c r="AS88" s="959"/>
      <c r="AT88" s="959"/>
      <c r="AU88" s="959">
        <v>1333</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937" t="s">
        <v>401</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84</v>
      </c>
      <c r="CS102" s="953"/>
      <c r="CT102" s="953"/>
      <c r="CU102" s="953"/>
      <c r="CV102" s="954"/>
      <c r="CW102" s="952">
        <v>50</v>
      </c>
      <c r="CX102" s="953"/>
      <c r="CY102" s="953"/>
      <c r="CZ102" s="953"/>
      <c r="DA102" s="954"/>
      <c r="DB102" s="952" t="s">
        <v>487</v>
      </c>
      <c r="DC102" s="953"/>
      <c r="DD102" s="953"/>
      <c r="DE102" s="953"/>
      <c r="DF102" s="954"/>
      <c r="DG102" s="952">
        <v>46</v>
      </c>
      <c r="DH102" s="953"/>
      <c r="DI102" s="953"/>
      <c r="DJ102" s="953"/>
      <c r="DK102" s="954"/>
      <c r="DL102" s="952" t="s">
        <v>487</v>
      </c>
      <c r="DM102" s="953"/>
      <c r="DN102" s="953"/>
      <c r="DO102" s="953"/>
      <c r="DP102" s="954"/>
      <c r="DQ102" s="952" t="s">
        <v>487</v>
      </c>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402</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403</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406</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407</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408</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409</v>
      </c>
      <c r="AB109" s="896"/>
      <c r="AC109" s="896"/>
      <c r="AD109" s="896"/>
      <c r="AE109" s="897"/>
      <c r="AF109" s="898" t="s">
        <v>410</v>
      </c>
      <c r="AG109" s="896"/>
      <c r="AH109" s="896"/>
      <c r="AI109" s="896"/>
      <c r="AJ109" s="897"/>
      <c r="AK109" s="898" t="s">
        <v>295</v>
      </c>
      <c r="AL109" s="896"/>
      <c r="AM109" s="896"/>
      <c r="AN109" s="896"/>
      <c r="AO109" s="897"/>
      <c r="AP109" s="898" t="s">
        <v>411</v>
      </c>
      <c r="AQ109" s="896"/>
      <c r="AR109" s="896"/>
      <c r="AS109" s="896"/>
      <c r="AT109" s="929"/>
      <c r="AU109" s="895" t="s">
        <v>408</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409</v>
      </c>
      <c r="BR109" s="896"/>
      <c r="BS109" s="896"/>
      <c r="BT109" s="896"/>
      <c r="BU109" s="897"/>
      <c r="BV109" s="898" t="s">
        <v>410</v>
      </c>
      <c r="BW109" s="896"/>
      <c r="BX109" s="896"/>
      <c r="BY109" s="896"/>
      <c r="BZ109" s="897"/>
      <c r="CA109" s="898" t="s">
        <v>295</v>
      </c>
      <c r="CB109" s="896"/>
      <c r="CC109" s="896"/>
      <c r="CD109" s="896"/>
      <c r="CE109" s="897"/>
      <c r="CF109" s="936" t="s">
        <v>411</v>
      </c>
      <c r="CG109" s="936"/>
      <c r="CH109" s="936"/>
      <c r="CI109" s="936"/>
      <c r="CJ109" s="936"/>
      <c r="CK109" s="898" t="s">
        <v>412</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409</v>
      </c>
      <c r="DH109" s="896"/>
      <c r="DI109" s="896"/>
      <c r="DJ109" s="896"/>
      <c r="DK109" s="897"/>
      <c r="DL109" s="898" t="s">
        <v>410</v>
      </c>
      <c r="DM109" s="896"/>
      <c r="DN109" s="896"/>
      <c r="DO109" s="896"/>
      <c r="DP109" s="897"/>
      <c r="DQ109" s="898" t="s">
        <v>295</v>
      </c>
      <c r="DR109" s="896"/>
      <c r="DS109" s="896"/>
      <c r="DT109" s="896"/>
      <c r="DU109" s="897"/>
      <c r="DV109" s="898" t="s">
        <v>411</v>
      </c>
      <c r="DW109" s="896"/>
      <c r="DX109" s="896"/>
      <c r="DY109" s="896"/>
      <c r="DZ109" s="929"/>
    </row>
    <row r="110" spans="1:131" s="230" customFormat="1" ht="26.25" customHeight="1" x14ac:dyDescent="0.15">
      <c r="A110" s="807" t="s">
        <v>413</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2808710</v>
      </c>
      <c r="AB110" s="889"/>
      <c r="AC110" s="889"/>
      <c r="AD110" s="889"/>
      <c r="AE110" s="890"/>
      <c r="AF110" s="891">
        <v>3032514</v>
      </c>
      <c r="AG110" s="889"/>
      <c r="AH110" s="889"/>
      <c r="AI110" s="889"/>
      <c r="AJ110" s="890"/>
      <c r="AK110" s="891">
        <v>3193321</v>
      </c>
      <c r="AL110" s="889"/>
      <c r="AM110" s="889"/>
      <c r="AN110" s="889"/>
      <c r="AO110" s="890"/>
      <c r="AP110" s="892">
        <v>21.9</v>
      </c>
      <c r="AQ110" s="893"/>
      <c r="AR110" s="893"/>
      <c r="AS110" s="893"/>
      <c r="AT110" s="894"/>
      <c r="AU110" s="930" t="s">
        <v>69</v>
      </c>
      <c r="AV110" s="931"/>
      <c r="AW110" s="931"/>
      <c r="AX110" s="931"/>
      <c r="AY110" s="931"/>
      <c r="AZ110" s="860" t="s">
        <v>414</v>
      </c>
      <c r="BA110" s="808"/>
      <c r="BB110" s="808"/>
      <c r="BC110" s="808"/>
      <c r="BD110" s="808"/>
      <c r="BE110" s="808"/>
      <c r="BF110" s="808"/>
      <c r="BG110" s="808"/>
      <c r="BH110" s="808"/>
      <c r="BI110" s="808"/>
      <c r="BJ110" s="808"/>
      <c r="BK110" s="808"/>
      <c r="BL110" s="808"/>
      <c r="BM110" s="808"/>
      <c r="BN110" s="808"/>
      <c r="BO110" s="808"/>
      <c r="BP110" s="809"/>
      <c r="BQ110" s="861">
        <v>40879738</v>
      </c>
      <c r="BR110" s="842"/>
      <c r="BS110" s="842"/>
      <c r="BT110" s="842"/>
      <c r="BU110" s="842"/>
      <c r="BV110" s="842">
        <v>40520549</v>
      </c>
      <c r="BW110" s="842"/>
      <c r="BX110" s="842"/>
      <c r="BY110" s="842"/>
      <c r="BZ110" s="842"/>
      <c r="CA110" s="842">
        <v>40351778</v>
      </c>
      <c r="CB110" s="842"/>
      <c r="CC110" s="842"/>
      <c r="CD110" s="842"/>
      <c r="CE110" s="842"/>
      <c r="CF110" s="866">
        <v>276.3</v>
      </c>
      <c r="CG110" s="867"/>
      <c r="CH110" s="867"/>
      <c r="CI110" s="867"/>
      <c r="CJ110" s="867"/>
      <c r="CK110" s="926" t="s">
        <v>415</v>
      </c>
      <c r="CL110" s="819"/>
      <c r="CM110" s="860" t="s">
        <v>416</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417</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418</v>
      </c>
      <c r="BA111" s="752"/>
      <c r="BB111" s="752"/>
      <c r="BC111" s="752"/>
      <c r="BD111" s="752"/>
      <c r="BE111" s="752"/>
      <c r="BF111" s="752"/>
      <c r="BG111" s="752"/>
      <c r="BH111" s="752"/>
      <c r="BI111" s="752"/>
      <c r="BJ111" s="752"/>
      <c r="BK111" s="752"/>
      <c r="BL111" s="752"/>
      <c r="BM111" s="752"/>
      <c r="BN111" s="752"/>
      <c r="BO111" s="752"/>
      <c r="BP111" s="753"/>
      <c r="BQ111" s="816">
        <v>9251709</v>
      </c>
      <c r="BR111" s="817"/>
      <c r="BS111" s="817"/>
      <c r="BT111" s="817"/>
      <c r="BU111" s="817"/>
      <c r="BV111" s="817">
        <v>8786963</v>
      </c>
      <c r="BW111" s="817"/>
      <c r="BX111" s="817"/>
      <c r="BY111" s="817"/>
      <c r="BZ111" s="817"/>
      <c r="CA111" s="817">
        <v>8329562</v>
      </c>
      <c r="CB111" s="817"/>
      <c r="CC111" s="817"/>
      <c r="CD111" s="817"/>
      <c r="CE111" s="817"/>
      <c r="CF111" s="875">
        <v>57</v>
      </c>
      <c r="CG111" s="876"/>
      <c r="CH111" s="876"/>
      <c r="CI111" s="876"/>
      <c r="CJ111" s="876"/>
      <c r="CK111" s="927"/>
      <c r="CL111" s="821"/>
      <c r="CM111" s="815" t="s">
        <v>419</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420</v>
      </c>
      <c r="B112" s="913"/>
      <c r="C112" s="752" t="s">
        <v>421</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422</v>
      </c>
      <c r="BA112" s="752"/>
      <c r="BB112" s="752"/>
      <c r="BC112" s="752"/>
      <c r="BD112" s="752"/>
      <c r="BE112" s="752"/>
      <c r="BF112" s="752"/>
      <c r="BG112" s="752"/>
      <c r="BH112" s="752"/>
      <c r="BI112" s="752"/>
      <c r="BJ112" s="752"/>
      <c r="BK112" s="752"/>
      <c r="BL112" s="752"/>
      <c r="BM112" s="752"/>
      <c r="BN112" s="752"/>
      <c r="BO112" s="752"/>
      <c r="BP112" s="753"/>
      <c r="BQ112" s="816">
        <v>4673165</v>
      </c>
      <c r="BR112" s="817"/>
      <c r="BS112" s="817"/>
      <c r="BT112" s="817"/>
      <c r="BU112" s="817"/>
      <c r="BV112" s="817">
        <v>4994709</v>
      </c>
      <c r="BW112" s="817"/>
      <c r="BX112" s="817"/>
      <c r="BY112" s="817"/>
      <c r="BZ112" s="817"/>
      <c r="CA112" s="817">
        <v>4815263</v>
      </c>
      <c r="CB112" s="817"/>
      <c r="CC112" s="817"/>
      <c r="CD112" s="817"/>
      <c r="CE112" s="817"/>
      <c r="CF112" s="875">
        <v>33</v>
      </c>
      <c r="CG112" s="876"/>
      <c r="CH112" s="876"/>
      <c r="CI112" s="876"/>
      <c r="CJ112" s="876"/>
      <c r="CK112" s="927"/>
      <c r="CL112" s="821"/>
      <c r="CM112" s="815" t="s">
        <v>423</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15">
      <c r="A113" s="914"/>
      <c r="B113" s="915"/>
      <c r="C113" s="752" t="s">
        <v>424</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563345</v>
      </c>
      <c r="AB113" s="919"/>
      <c r="AC113" s="919"/>
      <c r="AD113" s="919"/>
      <c r="AE113" s="920"/>
      <c r="AF113" s="921">
        <v>699659</v>
      </c>
      <c r="AG113" s="919"/>
      <c r="AH113" s="919"/>
      <c r="AI113" s="919"/>
      <c r="AJ113" s="920"/>
      <c r="AK113" s="921">
        <v>605325</v>
      </c>
      <c r="AL113" s="919"/>
      <c r="AM113" s="919"/>
      <c r="AN113" s="919"/>
      <c r="AO113" s="920"/>
      <c r="AP113" s="922">
        <v>4.0999999999999996</v>
      </c>
      <c r="AQ113" s="923"/>
      <c r="AR113" s="923"/>
      <c r="AS113" s="923"/>
      <c r="AT113" s="924"/>
      <c r="AU113" s="932"/>
      <c r="AV113" s="933"/>
      <c r="AW113" s="933"/>
      <c r="AX113" s="933"/>
      <c r="AY113" s="933"/>
      <c r="AZ113" s="815" t="s">
        <v>425</v>
      </c>
      <c r="BA113" s="752"/>
      <c r="BB113" s="752"/>
      <c r="BC113" s="752"/>
      <c r="BD113" s="752"/>
      <c r="BE113" s="752"/>
      <c r="BF113" s="752"/>
      <c r="BG113" s="752"/>
      <c r="BH113" s="752"/>
      <c r="BI113" s="752"/>
      <c r="BJ113" s="752"/>
      <c r="BK113" s="752"/>
      <c r="BL113" s="752"/>
      <c r="BM113" s="752"/>
      <c r="BN113" s="752"/>
      <c r="BO113" s="752"/>
      <c r="BP113" s="753"/>
      <c r="BQ113" s="816">
        <v>1297797</v>
      </c>
      <c r="BR113" s="817"/>
      <c r="BS113" s="817"/>
      <c r="BT113" s="817"/>
      <c r="BU113" s="817"/>
      <c r="BV113" s="817">
        <v>1290036</v>
      </c>
      <c r="BW113" s="817"/>
      <c r="BX113" s="817"/>
      <c r="BY113" s="817"/>
      <c r="BZ113" s="817"/>
      <c r="CA113" s="817">
        <v>1333426</v>
      </c>
      <c r="CB113" s="817"/>
      <c r="CC113" s="817"/>
      <c r="CD113" s="817"/>
      <c r="CE113" s="817"/>
      <c r="CF113" s="875">
        <v>9.1</v>
      </c>
      <c r="CG113" s="876"/>
      <c r="CH113" s="876"/>
      <c r="CI113" s="876"/>
      <c r="CJ113" s="876"/>
      <c r="CK113" s="927"/>
      <c r="CL113" s="821"/>
      <c r="CM113" s="815" t="s">
        <v>426</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427</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125987</v>
      </c>
      <c r="AB114" s="780"/>
      <c r="AC114" s="780"/>
      <c r="AD114" s="780"/>
      <c r="AE114" s="781"/>
      <c r="AF114" s="782">
        <v>127556</v>
      </c>
      <c r="AG114" s="780"/>
      <c r="AH114" s="780"/>
      <c r="AI114" s="780"/>
      <c r="AJ114" s="781"/>
      <c r="AK114" s="782">
        <v>132520</v>
      </c>
      <c r="AL114" s="780"/>
      <c r="AM114" s="780"/>
      <c r="AN114" s="780"/>
      <c r="AO114" s="781"/>
      <c r="AP114" s="824">
        <v>0.9</v>
      </c>
      <c r="AQ114" s="825"/>
      <c r="AR114" s="825"/>
      <c r="AS114" s="825"/>
      <c r="AT114" s="826"/>
      <c r="AU114" s="932"/>
      <c r="AV114" s="933"/>
      <c r="AW114" s="933"/>
      <c r="AX114" s="933"/>
      <c r="AY114" s="933"/>
      <c r="AZ114" s="815" t="s">
        <v>428</v>
      </c>
      <c r="BA114" s="752"/>
      <c r="BB114" s="752"/>
      <c r="BC114" s="752"/>
      <c r="BD114" s="752"/>
      <c r="BE114" s="752"/>
      <c r="BF114" s="752"/>
      <c r="BG114" s="752"/>
      <c r="BH114" s="752"/>
      <c r="BI114" s="752"/>
      <c r="BJ114" s="752"/>
      <c r="BK114" s="752"/>
      <c r="BL114" s="752"/>
      <c r="BM114" s="752"/>
      <c r="BN114" s="752"/>
      <c r="BO114" s="752"/>
      <c r="BP114" s="753"/>
      <c r="BQ114" s="816">
        <v>2159488</v>
      </c>
      <c r="BR114" s="817"/>
      <c r="BS114" s="817"/>
      <c r="BT114" s="817"/>
      <c r="BU114" s="817"/>
      <c r="BV114" s="817">
        <v>2239013</v>
      </c>
      <c r="BW114" s="817"/>
      <c r="BX114" s="817"/>
      <c r="BY114" s="817"/>
      <c r="BZ114" s="817"/>
      <c r="CA114" s="817">
        <v>2359993</v>
      </c>
      <c r="CB114" s="817"/>
      <c r="CC114" s="817"/>
      <c r="CD114" s="817"/>
      <c r="CE114" s="817"/>
      <c r="CF114" s="875">
        <v>16.2</v>
      </c>
      <c r="CG114" s="876"/>
      <c r="CH114" s="876"/>
      <c r="CI114" s="876"/>
      <c r="CJ114" s="876"/>
      <c r="CK114" s="927"/>
      <c r="CL114" s="821"/>
      <c r="CM114" s="815" t="s">
        <v>429</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430</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470296</v>
      </c>
      <c r="AB115" s="919"/>
      <c r="AC115" s="919"/>
      <c r="AD115" s="919"/>
      <c r="AE115" s="920"/>
      <c r="AF115" s="921">
        <v>470172</v>
      </c>
      <c r="AG115" s="919"/>
      <c r="AH115" s="919"/>
      <c r="AI115" s="919"/>
      <c r="AJ115" s="920"/>
      <c r="AK115" s="921">
        <v>454851</v>
      </c>
      <c r="AL115" s="919"/>
      <c r="AM115" s="919"/>
      <c r="AN115" s="919"/>
      <c r="AO115" s="920"/>
      <c r="AP115" s="922">
        <v>3.1</v>
      </c>
      <c r="AQ115" s="923"/>
      <c r="AR115" s="923"/>
      <c r="AS115" s="923"/>
      <c r="AT115" s="924"/>
      <c r="AU115" s="932"/>
      <c r="AV115" s="933"/>
      <c r="AW115" s="933"/>
      <c r="AX115" s="933"/>
      <c r="AY115" s="933"/>
      <c r="AZ115" s="815" t="s">
        <v>431</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432</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v>46203</v>
      </c>
      <c r="DH115" s="780"/>
      <c r="DI115" s="780"/>
      <c r="DJ115" s="780"/>
      <c r="DK115" s="781"/>
      <c r="DL115" s="782">
        <v>46203</v>
      </c>
      <c r="DM115" s="780"/>
      <c r="DN115" s="780"/>
      <c r="DO115" s="780"/>
      <c r="DP115" s="781"/>
      <c r="DQ115" s="782">
        <v>46203</v>
      </c>
      <c r="DR115" s="780"/>
      <c r="DS115" s="780"/>
      <c r="DT115" s="780"/>
      <c r="DU115" s="781"/>
      <c r="DV115" s="824">
        <v>0.3</v>
      </c>
      <c r="DW115" s="825"/>
      <c r="DX115" s="825"/>
      <c r="DY115" s="825"/>
      <c r="DZ115" s="826"/>
    </row>
    <row r="116" spans="1:130" s="230" customFormat="1" ht="26.25" customHeight="1" x14ac:dyDescent="0.15">
      <c r="A116" s="916"/>
      <c r="B116" s="917"/>
      <c r="C116" s="839" t="s">
        <v>433</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434</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435</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v>799747</v>
      </c>
      <c r="DH116" s="780"/>
      <c r="DI116" s="780"/>
      <c r="DJ116" s="780"/>
      <c r="DK116" s="781"/>
      <c r="DL116" s="782">
        <v>745928</v>
      </c>
      <c r="DM116" s="780"/>
      <c r="DN116" s="780"/>
      <c r="DO116" s="780"/>
      <c r="DP116" s="781"/>
      <c r="DQ116" s="782">
        <v>690959</v>
      </c>
      <c r="DR116" s="780"/>
      <c r="DS116" s="780"/>
      <c r="DT116" s="780"/>
      <c r="DU116" s="781"/>
      <c r="DV116" s="824">
        <v>4.7</v>
      </c>
      <c r="DW116" s="825"/>
      <c r="DX116" s="825"/>
      <c r="DY116" s="825"/>
      <c r="DZ116" s="826"/>
    </row>
    <row r="117" spans="1:130" s="230" customFormat="1" ht="26.25" customHeight="1" x14ac:dyDescent="0.15">
      <c r="A117" s="895" t="s">
        <v>178</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436</v>
      </c>
      <c r="Z117" s="897"/>
      <c r="AA117" s="902">
        <v>3968338</v>
      </c>
      <c r="AB117" s="903"/>
      <c r="AC117" s="903"/>
      <c r="AD117" s="903"/>
      <c r="AE117" s="904"/>
      <c r="AF117" s="905">
        <v>4329901</v>
      </c>
      <c r="AG117" s="903"/>
      <c r="AH117" s="903"/>
      <c r="AI117" s="903"/>
      <c r="AJ117" s="904"/>
      <c r="AK117" s="905">
        <v>4386017</v>
      </c>
      <c r="AL117" s="903"/>
      <c r="AM117" s="903"/>
      <c r="AN117" s="903"/>
      <c r="AO117" s="904"/>
      <c r="AP117" s="906"/>
      <c r="AQ117" s="907"/>
      <c r="AR117" s="907"/>
      <c r="AS117" s="907"/>
      <c r="AT117" s="908"/>
      <c r="AU117" s="932"/>
      <c r="AV117" s="933"/>
      <c r="AW117" s="933"/>
      <c r="AX117" s="933"/>
      <c r="AY117" s="933"/>
      <c r="AZ117" s="863" t="s">
        <v>437</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438</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412</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409</v>
      </c>
      <c r="AB118" s="896"/>
      <c r="AC118" s="896"/>
      <c r="AD118" s="896"/>
      <c r="AE118" s="897"/>
      <c r="AF118" s="898" t="s">
        <v>410</v>
      </c>
      <c r="AG118" s="896"/>
      <c r="AH118" s="896"/>
      <c r="AI118" s="896"/>
      <c r="AJ118" s="897"/>
      <c r="AK118" s="898" t="s">
        <v>295</v>
      </c>
      <c r="AL118" s="896"/>
      <c r="AM118" s="896"/>
      <c r="AN118" s="896"/>
      <c r="AO118" s="897"/>
      <c r="AP118" s="899" t="s">
        <v>411</v>
      </c>
      <c r="AQ118" s="900"/>
      <c r="AR118" s="900"/>
      <c r="AS118" s="900"/>
      <c r="AT118" s="901"/>
      <c r="AU118" s="932"/>
      <c r="AV118" s="933"/>
      <c r="AW118" s="933"/>
      <c r="AX118" s="933"/>
      <c r="AY118" s="933"/>
      <c r="AZ118" s="838" t="s">
        <v>439</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440</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415</v>
      </c>
      <c r="B119" s="819"/>
      <c r="C119" s="860" t="s">
        <v>416</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178</v>
      </c>
      <c r="BA119" s="251"/>
      <c r="BB119" s="251"/>
      <c r="BC119" s="251"/>
      <c r="BD119" s="251"/>
      <c r="BE119" s="251"/>
      <c r="BF119" s="251"/>
      <c r="BG119" s="251"/>
      <c r="BH119" s="251"/>
      <c r="BI119" s="251"/>
      <c r="BJ119" s="251"/>
      <c r="BK119" s="251"/>
      <c r="BL119" s="251"/>
      <c r="BM119" s="251"/>
      <c r="BN119" s="251"/>
      <c r="BO119" s="877" t="s">
        <v>441</v>
      </c>
      <c r="BP119" s="878"/>
      <c r="BQ119" s="879">
        <v>58261897</v>
      </c>
      <c r="BR119" s="845"/>
      <c r="BS119" s="845"/>
      <c r="BT119" s="845"/>
      <c r="BU119" s="845"/>
      <c r="BV119" s="845">
        <v>57831270</v>
      </c>
      <c r="BW119" s="845"/>
      <c r="BX119" s="845"/>
      <c r="BY119" s="845"/>
      <c r="BZ119" s="845"/>
      <c r="CA119" s="845">
        <v>57190022</v>
      </c>
      <c r="CB119" s="845"/>
      <c r="CC119" s="845"/>
      <c r="CD119" s="845"/>
      <c r="CE119" s="845"/>
      <c r="CF119" s="748"/>
      <c r="CG119" s="749"/>
      <c r="CH119" s="749"/>
      <c r="CI119" s="749"/>
      <c r="CJ119" s="834"/>
      <c r="CK119" s="928"/>
      <c r="CL119" s="823"/>
      <c r="CM119" s="838" t="s">
        <v>442</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8405759</v>
      </c>
      <c r="DH119" s="764"/>
      <c r="DI119" s="764"/>
      <c r="DJ119" s="764"/>
      <c r="DK119" s="765"/>
      <c r="DL119" s="766">
        <v>7994832</v>
      </c>
      <c r="DM119" s="764"/>
      <c r="DN119" s="764"/>
      <c r="DO119" s="764"/>
      <c r="DP119" s="765"/>
      <c r="DQ119" s="766">
        <v>7592400</v>
      </c>
      <c r="DR119" s="764"/>
      <c r="DS119" s="764"/>
      <c r="DT119" s="764"/>
      <c r="DU119" s="765"/>
      <c r="DV119" s="848">
        <v>52</v>
      </c>
      <c r="DW119" s="849"/>
      <c r="DX119" s="849"/>
      <c r="DY119" s="849"/>
      <c r="DZ119" s="850"/>
    </row>
    <row r="120" spans="1:130" s="230" customFormat="1" ht="26.25" customHeight="1" x14ac:dyDescent="0.15">
      <c r="A120" s="820"/>
      <c r="B120" s="821"/>
      <c r="C120" s="815" t="s">
        <v>419</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443</v>
      </c>
      <c r="AV120" s="881"/>
      <c r="AW120" s="881"/>
      <c r="AX120" s="881"/>
      <c r="AY120" s="882"/>
      <c r="AZ120" s="860" t="s">
        <v>444</v>
      </c>
      <c r="BA120" s="808"/>
      <c r="BB120" s="808"/>
      <c r="BC120" s="808"/>
      <c r="BD120" s="808"/>
      <c r="BE120" s="808"/>
      <c r="BF120" s="808"/>
      <c r="BG120" s="808"/>
      <c r="BH120" s="808"/>
      <c r="BI120" s="808"/>
      <c r="BJ120" s="808"/>
      <c r="BK120" s="808"/>
      <c r="BL120" s="808"/>
      <c r="BM120" s="808"/>
      <c r="BN120" s="808"/>
      <c r="BO120" s="808"/>
      <c r="BP120" s="809"/>
      <c r="BQ120" s="861">
        <v>8644253</v>
      </c>
      <c r="BR120" s="842"/>
      <c r="BS120" s="842"/>
      <c r="BT120" s="842"/>
      <c r="BU120" s="842"/>
      <c r="BV120" s="842">
        <v>7909874</v>
      </c>
      <c r="BW120" s="842"/>
      <c r="BX120" s="842"/>
      <c r="BY120" s="842"/>
      <c r="BZ120" s="842"/>
      <c r="CA120" s="842">
        <v>6751483</v>
      </c>
      <c r="CB120" s="842"/>
      <c r="CC120" s="842"/>
      <c r="CD120" s="842"/>
      <c r="CE120" s="842"/>
      <c r="CF120" s="866">
        <v>46.2</v>
      </c>
      <c r="CG120" s="867"/>
      <c r="CH120" s="867"/>
      <c r="CI120" s="867"/>
      <c r="CJ120" s="867"/>
      <c r="CK120" s="868" t="s">
        <v>445</v>
      </c>
      <c r="CL120" s="852"/>
      <c r="CM120" s="852"/>
      <c r="CN120" s="852"/>
      <c r="CO120" s="853"/>
      <c r="CP120" s="872" t="s">
        <v>394</v>
      </c>
      <c r="CQ120" s="873"/>
      <c r="CR120" s="873"/>
      <c r="CS120" s="873"/>
      <c r="CT120" s="873"/>
      <c r="CU120" s="873"/>
      <c r="CV120" s="873"/>
      <c r="CW120" s="873"/>
      <c r="CX120" s="873"/>
      <c r="CY120" s="873"/>
      <c r="CZ120" s="873"/>
      <c r="DA120" s="873"/>
      <c r="DB120" s="873"/>
      <c r="DC120" s="873"/>
      <c r="DD120" s="873"/>
      <c r="DE120" s="873"/>
      <c r="DF120" s="874"/>
      <c r="DG120" s="861">
        <v>4673165</v>
      </c>
      <c r="DH120" s="842"/>
      <c r="DI120" s="842"/>
      <c r="DJ120" s="842"/>
      <c r="DK120" s="842"/>
      <c r="DL120" s="842">
        <v>4994709</v>
      </c>
      <c r="DM120" s="842"/>
      <c r="DN120" s="842"/>
      <c r="DO120" s="842"/>
      <c r="DP120" s="842"/>
      <c r="DQ120" s="842">
        <v>4815263</v>
      </c>
      <c r="DR120" s="842"/>
      <c r="DS120" s="842"/>
      <c r="DT120" s="842"/>
      <c r="DU120" s="842"/>
      <c r="DV120" s="843">
        <v>33</v>
      </c>
      <c r="DW120" s="843"/>
      <c r="DX120" s="843"/>
      <c r="DY120" s="843"/>
      <c r="DZ120" s="844"/>
    </row>
    <row r="121" spans="1:130" s="230" customFormat="1" ht="26.25" customHeight="1" x14ac:dyDescent="0.15">
      <c r="A121" s="820"/>
      <c r="B121" s="821"/>
      <c r="C121" s="863" t="s">
        <v>446</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447</v>
      </c>
      <c r="BA121" s="752"/>
      <c r="BB121" s="752"/>
      <c r="BC121" s="752"/>
      <c r="BD121" s="752"/>
      <c r="BE121" s="752"/>
      <c r="BF121" s="752"/>
      <c r="BG121" s="752"/>
      <c r="BH121" s="752"/>
      <c r="BI121" s="752"/>
      <c r="BJ121" s="752"/>
      <c r="BK121" s="752"/>
      <c r="BL121" s="752"/>
      <c r="BM121" s="752"/>
      <c r="BN121" s="752"/>
      <c r="BO121" s="752"/>
      <c r="BP121" s="753"/>
      <c r="BQ121" s="816">
        <v>5020204</v>
      </c>
      <c r="BR121" s="817"/>
      <c r="BS121" s="817"/>
      <c r="BT121" s="817"/>
      <c r="BU121" s="817"/>
      <c r="BV121" s="817">
        <v>4931630</v>
      </c>
      <c r="BW121" s="817"/>
      <c r="BX121" s="817"/>
      <c r="BY121" s="817"/>
      <c r="BZ121" s="817"/>
      <c r="CA121" s="817">
        <v>5545734</v>
      </c>
      <c r="CB121" s="817"/>
      <c r="CC121" s="817"/>
      <c r="CD121" s="817"/>
      <c r="CE121" s="817"/>
      <c r="CF121" s="875">
        <v>38</v>
      </c>
      <c r="CG121" s="876"/>
      <c r="CH121" s="876"/>
      <c r="CI121" s="876"/>
      <c r="CJ121" s="876"/>
      <c r="CK121" s="869"/>
      <c r="CL121" s="855"/>
      <c r="CM121" s="855"/>
      <c r="CN121" s="855"/>
      <c r="CO121" s="856"/>
      <c r="CP121" s="835" t="s">
        <v>392</v>
      </c>
      <c r="CQ121" s="836"/>
      <c r="CR121" s="836"/>
      <c r="CS121" s="836"/>
      <c r="CT121" s="836"/>
      <c r="CU121" s="836"/>
      <c r="CV121" s="836"/>
      <c r="CW121" s="836"/>
      <c r="CX121" s="836"/>
      <c r="CY121" s="836"/>
      <c r="CZ121" s="836"/>
      <c r="DA121" s="836"/>
      <c r="DB121" s="836"/>
      <c r="DC121" s="836"/>
      <c r="DD121" s="836"/>
      <c r="DE121" s="836"/>
      <c r="DF121" s="837"/>
      <c r="DG121" s="816" t="s">
        <v>122</v>
      </c>
      <c r="DH121" s="817"/>
      <c r="DI121" s="817"/>
      <c r="DJ121" s="817"/>
      <c r="DK121" s="817"/>
      <c r="DL121" s="817" t="s">
        <v>122</v>
      </c>
      <c r="DM121" s="817"/>
      <c r="DN121" s="817"/>
      <c r="DO121" s="817"/>
      <c r="DP121" s="817"/>
      <c r="DQ121" s="817" t="s">
        <v>122</v>
      </c>
      <c r="DR121" s="817"/>
      <c r="DS121" s="817"/>
      <c r="DT121" s="817"/>
      <c r="DU121" s="817"/>
      <c r="DV121" s="794" t="s">
        <v>122</v>
      </c>
      <c r="DW121" s="794"/>
      <c r="DX121" s="794"/>
      <c r="DY121" s="794"/>
      <c r="DZ121" s="795"/>
    </row>
    <row r="122" spans="1:130" s="230" customFormat="1" ht="26.25" customHeight="1" x14ac:dyDescent="0.15">
      <c r="A122" s="820"/>
      <c r="B122" s="821"/>
      <c r="C122" s="815" t="s">
        <v>429</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448</v>
      </c>
      <c r="BA122" s="839"/>
      <c r="BB122" s="839"/>
      <c r="BC122" s="839"/>
      <c r="BD122" s="839"/>
      <c r="BE122" s="839"/>
      <c r="BF122" s="839"/>
      <c r="BG122" s="839"/>
      <c r="BH122" s="839"/>
      <c r="BI122" s="839"/>
      <c r="BJ122" s="839"/>
      <c r="BK122" s="839"/>
      <c r="BL122" s="839"/>
      <c r="BM122" s="839"/>
      <c r="BN122" s="839"/>
      <c r="BO122" s="839"/>
      <c r="BP122" s="840"/>
      <c r="BQ122" s="879">
        <v>29230822</v>
      </c>
      <c r="BR122" s="845"/>
      <c r="BS122" s="845"/>
      <c r="BT122" s="845"/>
      <c r="BU122" s="845"/>
      <c r="BV122" s="845">
        <v>28891474</v>
      </c>
      <c r="BW122" s="845"/>
      <c r="BX122" s="845"/>
      <c r="BY122" s="845"/>
      <c r="BZ122" s="845"/>
      <c r="CA122" s="845">
        <v>27849020</v>
      </c>
      <c r="CB122" s="845"/>
      <c r="CC122" s="845"/>
      <c r="CD122" s="845"/>
      <c r="CE122" s="845"/>
      <c r="CF122" s="846">
        <v>190.7</v>
      </c>
      <c r="CG122" s="847"/>
      <c r="CH122" s="847"/>
      <c r="CI122" s="847"/>
      <c r="CJ122" s="847"/>
      <c r="CK122" s="869"/>
      <c r="CL122" s="855"/>
      <c r="CM122" s="855"/>
      <c r="CN122" s="855"/>
      <c r="CO122" s="856"/>
      <c r="CP122" s="835"/>
      <c r="CQ122" s="836"/>
      <c r="CR122" s="836"/>
      <c r="CS122" s="836"/>
      <c r="CT122" s="836"/>
      <c r="CU122" s="836"/>
      <c r="CV122" s="836"/>
      <c r="CW122" s="836"/>
      <c r="CX122" s="836"/>
      <c r="CY122" s="836"/>
      <c r="CZ122" s="836"/>
      <c r="DA122" s="836"/>
      <c r="DB122" s="836"/>
      <c r="DC122" s="836"/>
      <c r="DD122" s="836"/>
      <c r="DE122" s="836"/>
      <c r="DF122" s="837"/>
      <c r="DG122" s="816"/>
      <c r="DH122" s="817"/>
      <c r="DI122" s="817"/>
      <c r="DJ122" s="817"/>
      <c r="DK122" s="817"/>
      <c r="DL122" s="817"/>
      <c r="DM122" s="817"/>
      <c r="DN122" s="817"/>
      <c r="DO122" s="817"/>
      <c r="DP122" s="817"/>
      <c r="DQ122" s="817"/>
      <c r="DR122" s="817"/>
      <c r="DS122" s="817"/>
      <c r="DT122" s="817"/>
      <c r="DU122" s="817"/>
      <c r="DV122" s="794"/>
      <c r="DW122" s="794"/>
      <c r="DX122" s="794"/>
      <c r="DY122" s="794"/>
      <c r="DZ122" s="795"/>
    </row>
    <row r="123" spans="1:130" s="230" customFormat="1" ht="26.25" customHeight="1" x14ac:dyDescent="0.15">
      <c r="A123" s="820"/>
      <c r="B123" s="821"/>
      <c r="C123" s="815" t="s">
        <v>435</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v>59369</v>
      </c>
      <c r="AB123" s="780"/>
      <c r="AC123" s="780"/>
      <c r="AD123" s="780"/>
      <c r="AE123" s="781"/>
      <c r="AF123" s="782">
        <v>59245</v>
      </c>
      <c r="AG123" s="780"/>
      <c r="AH123" s="780"/>
      <c r="AI123" s="780"/>
      <c r="AJ123" s="781"/>
      <c r="AK123" s="782">
        <v>55251</v>
      </c>
      <c r="AL123" s="780"/>
      <c r="AM123" s="780"/>
      <c r="AN123" s="780"/>
      <c r="AO123" s="781"/>
      <c r="AP123" s="824">
        <v>0.4</v>
      </c>
      <c r="AQ123" s="825"/>
      <c r="AR123" s="825"/>
      <c r="AS123" s="825"/>
      <c r="AT123" s="826"/>
      <c r="AU123" s="886"/>
      <c r="AV123" s="887"/>
      <c r="AW123" s="887"/>
      <c r="AX123" s="887"/>
      <c r="AY123" s="887"/>
      <c r="AZ123" s="251" t="s">
        <v>178</v>
      </c>
      <c r="BA123" s="251"/>
      <c r="BB123" s="251"/>
      <c r="BC123" s="251"/>
      <c r="BD123" s="251"/>
      <c r="BE123" s="251"/>
      <c r="BF123" s="251"/>
      <c r="BG123" s="251"/>
      <c r="BH123" s="251"/>
      <c r="BI123" s="251"/>
      <c r="BJ123" s="251"/>
      <c r="BK123" s="251"/>
      <c r="BL123" s="251"/>
      <c r="BM123" s="251"/>
      <c r="BN123" s="251"/>
      <c r="BO123" s="877" t="s">
        <v>449</v>
      </c>
      <c r="BP123" s="878"/>
      <c r="BQ123" s="832">
        <v>42895279</v>
      </c>
      <c r="BR123" s="833"/>
      <c r="BS123" s="833"/>
      <c r="BT123" s="833"/>
      <c r="BU123" s="833"/>
      <c r="BV123" s="833">
        <v>41732978</v>
      </c>
      <c r="BW123" s="833"/>
      <c r="BX123" s="833"/>
      <c r="BY123" s="833"/>
      <c r="BZ123" s="833"/>
      <c r="CA123" s="833">
        <v>40146237</v>
      </c>
      <c r="CB123" s="833"/>
      <c r="CC123" s="833"/>
      <c r="CD123" s="833"/>
      <c r="CE123" s="833"/>
      <c r="CF123" s="748"/>
      <c r="CG123" s="749"/>
      <c r="CH123" s="749"/>
      <c r="CI123" s="749"/>
      <c r="CJ123" s="834"/>
      <c r="CK123" s="869"/>
      <c r="CL123" s="855"/>
      <c r="CM123" s="855"/>
      <c r="CN123" s="855"/>
      <c r="CO123" s="856"/>
      <c r="CP123" s="835"/>
      <c r="CQ123" s="836"/>
      <c r="CR123" s="836"/>
      <c r="CS123" s="836"/>
      <c r="CT123" s="836"/>
      <c r="CU123" s="836"/>
      <c r="CV123" s="836"/>
      <c r="CW123" s="836"/>
      <c r="CX123" s="836"/>
      <c r="CY123" s="836"/>
      <c r="CZ123" s="836"/>
      <c r="DA123" s="836"/>
      <c r="DB123" s="836"/>
      <c r="DC123" s="836"/>
      <c r="DD123" s="836"/>
      <c r="DE123" s="836"/>
      <c r="DF123" s="837"/>
      <c r="DG123" s="779"/>
      <c r="DH123" s="780"/>
      <c r="DI123" s="780"/>
      <c r="DJ123" s="780"/>
      <c r="DK123" s="781"/>
      <c r="DL123" s="782"/>
      <c r="DM123" s="780"/>
      <c r="DN123" s="780"/>
      <c r="DO123" s="780"/>
      <c r="DP123" s="781"/>
      <c r="DQ123" s="782"/>
      <c r="DR123" s="780"/>
      <c r="DS123" s="780"/>
      <c r="DT123" s="780"/>
      <c r="DU123" s="781"/>
      <c r="DV123" s="824"/>
      <c r="DW123" s="825"/>
      <c r="DX123" s="825"/>
      <c r="DY123" s="825"/>
      <c r="DZ123" s="826"/>
    </row>
    <row r="124" spans="1:130" s="230" customFormat="1" ht="26.25" customHeight="1" thickBot="1" x14ac:dyDescent="0.2">
      <c r="A124" s="820"/>
      <c r="B124" s="821"/>
      <c r="C124" s="815" t="s">
        <v>438</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450</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105.1</v>
      </c>
      <c r="BR124" s="831"/>
      <c r="BS124" s="831"/>
      <c r="BT124" s="831"/>
      <c r="BU124" s="831"/>
      <c r="BV124" s="831">
        <v>110.9</v>
      </c>
      <c r="BW124" s="831"/>
      <c r="BX124" s="831"/>
      <c r="BY124" s="831"/>
      <c r="BZ124" s="831"/>
      <c r="CA124" s="831">
        <v>116.7</v>
      </c>
      <c r="CB124" s="831"/>
      <c r="CC124" s="831"/>
      <c r="CD124" s="831"/>
      <c r="CE124" s="831"/>
      <c r="CF124" s="726"/>
      <c r="CG124" s="727"/>
      <c r="CH124" s="727"/>
      <c r="CI124" s="727"/>
      <c r="CJ124" s="862"/>
      <c r="CK124" s="870"/>
      <c r="CL124" s="870"/>
      <c r="CM124" s="870"/>
      <c r="CN124" s="870"/>
      <c r="CO124" s="871"/>
      <c r="CP124" s="835" t="s">
        <v>451</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5" t="s">
        <v>440</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452</v>
      </c>
      <c r="CL125" s="852"/>
      <c r="CM125" s="852"/>
      <c r="CN125" s="852"/>
      <c r="CO125" s="853"/>
      <c r="CP125" s="860" t="s">
        <v>453</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442</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v>410927</v>
      </c>
      <c r="AB126" s="780"/>
      <c r="AC126" s="780"/>
      <c r="AD126" s="780"/>
      <c r="AE126" s="781"/>
      <c r="AF126" s="782">
        <v>410927</v>
      </c>
      <c r="AG126" s="780"/>
      <c r="AH126" s="780"/>
      <c r="AI126" s="780"/>
      <c r="AJ126" s="781"/>
      <c r="AK126" s="782">
        <v>399600</v>
      </c>
      <c r="AL126" s="780"/>
      <c r="AM126" s="780"/>
      <c r="AN126" s="780"/>
      <c r="AO126" s="781"/>
      <c r="AP126" s="824">
        <v>2.7</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454</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22"/>
      <c r="B127" s="823"/>
      <c r="C127" s="838" t="s">
        <v>455</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456</v>
      </c>
      <c r="AY127" s="812"/>
      <c r="AZ127" s="812"/>
      <c r="BA127" s="812"/>
      <c r="BB127" s="812"/>
      <c r="BC127" s="812"/>
      <c r="BD127" s="812"/>
      <c r="BE127" s="813"/>
      <c r="BF127" s="811" t="s">
        <v>457</v>
      </c>
      <c r="BG127" s="812"/>
      <c r="BH127" s="812"/>
      <c r="BI127" s="812"/>
      <c r="BJ127" s="812"/>
      <c r="BK127" s="812"/>
      <c r="BL127" s="813"/>
      <c r="BM127" s="811" t="s">
        <v>458</v>
      </c>
      <c r="BN127" s="812"/>
      <c r="BO127" s="812"/>
      <c r="BP127" s="812"/>
      <c r="BQ127" s="812"/>
      <c r="BR127" s="812"/>
      <c r="BS127" s="813"/>
      <c r="BT127" s="811" t="s">
        <v>459</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460</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461</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462</v>
      </c>
      <c r="X128" s="798"/>
      <c r="Y128" s="798"/>
      <c r="Z128" s="799"/>
      <c r="AA128" s="800">
        <v>532983</v>
      </c>
      <c r="AB128" s="801"/>
      <c r="AC128" s="801"/>
      <c r="AD128" s="801"/>
      <c r="AE128" s="802"/>
      <c r="AF128" s="803">
        <v>576555</v>
      </c>
      <c r="AG128" s="801"/>
      <c r="AH128" s="801"/>
      <c r="AI128" s="801"/>
      <c r="AJ128" s="802"/>
      <c r="AK128" s="803">
        <v>532587</v>
      </c>
      <c r="AL128" s="801"/>
      <c r="AM128" s="801"/>
      <c r="AN128" s="801"/>
      <c r="AO128" s="802"/>
      <c r="AP128" s="804"/>
      <c r="AQ128" s="805"/>
      <c r="AR128" s="805"/>
      <c r="AS128" s="805"/>
      <c r="AT128" s="806"/>
      <c r="AU128" s="232"/>
      <c r="AV128" s="232"/>
      <c r="AW128" s="232"/>
      <c r="AX128" s="807" t="s">
        <v>463</v>
      </c>
      <c r="AY128" s="808"/>
      <c r="AZ128" s="808"/>
      <c r="BA128" s="808"/>
      <c r="BB128" s="808"/>
      <c r="BC128" s="808"/>
      <c r="BD128" s="808"/>
      <c r="BE128" s="809"/>
      <c r="BF128" s="786" t="s">
        <v>122</v>
      </c>
      <c r="BG128" s="787"/>
      <c r="BH128" s="787"/>
      <c r="BI128" s="787"/>
      <c r="BJ128" s="787"/>
      <c r="BK128" s="787"/>
      <c r="BL128" s="810"/>
      <c r="BM128" s="786">
        <v>12.66</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464</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465</v>
      </c>
      <c r="X129" s="777"/>
      <c r="Y129" s="777"/>
      <c r="Z129" s="778"/>
      <c r="AA129" s="779">
        <v>16714271</v>
      </c>
      <c r="AB129" s="780"/>
      <c r="AC129" s="780"/>
      <c r="AD129" s="780"/>
      <c r="AE129" s="781"/>
      <c r="AF129" s="782">
        <v>16596411</v>
      </c>
      <c r="AG129" s="780"/>
      <c r="AH129" s="780"/>
      <c r="AI129" s="780"/>
      <c r="AJ129" s="781"/>
      <c r="AK129" s="782">
        <v>16697372</v>
      </c>
      <c r="AL129" s="780"/>
      <c r="AM129" s="780"/>
      <c r="AN129" s="780"/>
      <c r="AO129" s="781"/>
      <c r="AP129" s="783"/>
      <c r="AQ129" s="784"/>
      <c r="AR129" s="784"/>
      <c r="AS129" s="784"/>
      <c r="AT129" s="785"/>
      <c r="AU129" s="233"/>
      <c r="AV129" s="233"/>
      <c r="AW129" s="233"/>
      <c r="AX129" s="751" t="s">
        <v>466</v>
      </c>
      <c r="AY129" s="752"/>
      <c r="AZ129" s="752"/>
      <c r="BA129" s="752"/>
      <c r="BB129" s="752"/>
      <c r="BC129" s="752"/>
      <c r="BD129" s="752"/>
      <c r="BE129" s="753"/>
      <c r="BF129" s="770" t="s">
        <v>122</v>
      </c>
      <c r="BG129" s="771"/>
      <c r="BH129" s="771"/>
      <c r="BI129" s="771"/>
      <c r="BJ129" s="771"/>
      <c r="BK129" s="771"/>
      <c r="BL129" s="772"/>
      <c r="BM129" s="770">
        <v>17.66</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467</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468</v>
      </c>
      <c r="X130" s="777"/>
      <c r="Y130" s="777"/>
      <c r="Z130" s="778"/>
      <c r="AA130" s="779">
        <v>2104941</v>
      </c>
      <c r="AB130" s="780"/>
      <c r="AC130" s="780"/>
      <c r="AD130" s="780"/>
      <c r="AE130" s="781"/>
      <c r="AF130" s="782">
        <v>2088619</v>
      </c>
      <c r="AG130" s="780"/>
      <c r="AH130" s="780"/>
      <c r="AI130" s="780"/>
      <c r="AJ130" s="781"/>
      <c r="AK130" s="782">
        <v>2093079</v>
      </c>
      <c r="AL130" s="780"/>
      <c r="AM130" s="780"/>
      <c r="AN130" s="780"/>
      <c r="AO130" s="781"/>
      <c r="AP130" s="783"/>
      <c r="AQ130" s="784"/>
      <c r="AR130" s="784"/>
      <c r="AS130" s="784"/>
      <c r="AT130" s="785"/>
      <c r="AU130" s="233"/>
      <c r="AV130" s="233"/>
      <c r="AW130" s="233"/>
      <c r="AX130" s="751" t="s">
        <v>469</v>
      </c>
      <c r="AY130" s="752"/>
      <c r="AZ130" s="752"/>
      <c r="BA130" s="752"/>
      <c r="BB130" s="752"/>
      <c r="BC130" s="752"/>
      <c r="BD130" s="752"/>
      <c r="BE130" s="753"/>
      <c r="BF130" s="754">
        <v>10.8</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470</v>
      </c>
      <c r="X131" s="761"/>
      <c r="Y131" s="761"/>
      <c r="Z131" s="762"/>
      <c r="AA131" s="763">
        <v>14609330</v>
      </c>
      <c r="AB131" s="764"/>
      <c r="AC131" s="764"/>
      <c r="AD131" s="764"/>
      <c r="AE131" s="765"/>
      <c r="AF131" s="766">
        <v>14507792</v>
      </c>
      <c r="AG131" s="764"/>
      <c r="AH131" s="764"/>
      <c r="AI131" s="764"/>
      <c r="AJ131" s="765"/>
      <c r="AK131" s="766">
        <v>14604293</v>
      </c>
      <c r="AL131" s="764"/>
      <c r="AM131" s="764"/>
      <c r="AN131" s="764"/>
      <c r="AO131" s="765"/>
      <c r="AP131" s="767"/>
      <c r="AQ131" s="768"/>
      <c r="AR131" s="768"/>
      <c r="AS131" s="768"/>
      <c r="AT131" s="769"/>
      <c r="AU131" s="233"/>
      <c r="AV131" s="233"/>
      <c r="AW131" s="233"/>
      <c r="AX131" s="729" t="s">
        <v>471</v>
      </c>
      <c r="AY131" s="730"/>
      <c r="AZ131" s="730"/>
      <c r="BA131" s="730"/>
      <c r="BB131" s="730"/>
      <c r="BC131" s="730"/>
      <c r="BD131" s="730"/>
      <c r="BE131" s="731"/>
      <c r="BF131" s="732">
        <v>116.7</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472</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473</v>
      </c>
      <c r="W132" s="742"/>
      <c r="X132" s="742"/>
      <c r="Y132" s="742"/>
      <c r="Z132" s="743"/>
      <c r="AA132" s="744">
        <v>9.1066051629999993</v>
      </c>
      <c r="AB132" s="745"/>
      <c r="AC132" s="745"/>
      <c r="AD132" s="745"/>
      <c r="AE132" s="746"/>
      <c r="AF132" s="747">
        <v>11.47470959</v>
      </c>
      <c r="AG132" s="745"/>
      <c r="AH132" s="745"/>
      <c r="AI132" s="745"/>
      <c r="AJ132" s="746"/>
      <c r="AK132" s="747">
        <v>12.053654359999999</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474</v>
      </c>
      <c r="W133" s="721"/>
      <c r="X133" s="721"/>
      <c r="Y133" s="721"/>
      <c r="Z133" s="722"/>
      <c r="AA133" s="723">
        <v>9.6999999999999993</v>
      </c>
      <c r="AB133" s="724"/>
      <c r="AC133" s="724"/>
      <c r="AD133" s="724"/>
      <c r="AE133" s="725"/>
      <c r="AF133" s="723">
        <v>9.9</v>
      </c>
      <c r="AG133" s="724"/>
      <c r="AH133" s="724"/>
      <c r="AI133" s="724"/>
      <c r="AJ133" s="725"/>
      <c r="AK133" s="723">
        <v>10.8</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XXPATnYlk8JhU4IuzZj/EGA5zzsbeomwcd8mnHyguVFTQhYlzC6ATHI75HL/BuiTas0Nrbw+apoWAqNI3jKHGA==" saltValue="tGZGzs/kvEpxipEjps7Zs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6"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475</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d+CWPZHUXWYTRkmKu6ubb0P/4+lg7GzIg9x4PmgTyIrV7xLBoYwOm2D8l8L6oloQuPCEU8WBRldwcNNhsSd/zQ==" saltValue="gh89o+JgKpyNdT0lNIKQg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E/1I/piMiVaSDObzazwfu24xbTMPoS6M2NYvpb1LORglAfcPZHC4EXk5JL4tbHQmzMTFRhZAFbn/ywZ5D2qcxg==" saltValue="tKotAhutDGc/K0RqQL770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477</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478</v>
      </c>
      <c r="AP7" s="272"/>
      <c r="AQ7" s="273" t="s">
        <v>479</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480</v>
      </c>
      <c r="AQ8" s="279" t="s">
        <v>481</v>
      </c>
      <c r="AR8" s="280" t="s">
        <v>482</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483</v>
      </c>
      <c r="AL9" s="1131"/>
      <c r="AM9" s="1131"/>
      <c r="AN9" s="1132"/>
      <c r="AO9" s="281">
        <v>4797122</v>
      </c>
      <c r="AP9" s="281">
        <v>64799</v>
      </c>
      <c r="AQ9" s="282">
        <v>66486</v>
      </c>
      <c r="AR9" s="283">
        <v>-2.5</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484</v>
      </c>
      <c r="AL10" s="1131"/>
      <c r="AM10" s="1131"/>
      <c r="AN10" s="1132"/>
      <c r="AO10" s="284">
        <v>62441</v>
      </c>
      <c r="AP10" s="284">
        <v>843</v>
      </c>
      <c r="AQ10" s="285">
        <v>6147</v>
      </c>
      <c r="AR10" s="286">
        <v>-86.3</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485</v>
      </c>
      <c r="AL11" s="1131"/>
      <c r="AM11" s="1131"/>
      <c r="AN11" s="1132"/>
      <c r="AO11" s="284">
        <v>2753</v>
      </c>
      <c r="AP11" s="284">
        <v>37</v>
      </c>
      <c r="AQ11" s="285">
        <v>1219</v>
      </c>
      <c r="AR11" s="286">
        <v>-97</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486</v>
      </c>
      <c r="AL12" s="1131"/>
      <c r="AM12" s="1131"/>
      <c r="AN12" s="1132"/>
      <c r="AO12" s="284" t="s">
        <v>487</v>
      </c>
      <c r="AP12" s="284" t="s">
        <v>487</v>
      </c>
      <c r="AQ12" s="285">
        <v>9</v>
      </c>
      <c r="AR12" s="286" t="s">
        <v>487</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488</v>
      </c>
      <c r="AL13" s="1131"/>
      <c r="AM13" s="1131"/>
      <c r="AN13" s="1132"/>
      <c r="AO13" s="284">
        <v>119560</v>
      </c>
      <c r="AP13" s="284">
        <v>1615</v>
      </c>
      <c r="AQ13" s="285">
        <v>2955</v>
      </c>
      <c r="AR13" s="286">
        <v>-45.3</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489</v>
      </c>
      <c r="AL14" s="1131"/>
      <c r="AM14" s="1131"/>
      <c r="AN14" s="1132"/>
      <c r="AO14" s="284">
        <v>86570</v>
      </c>
      <c r="AP14" s="284">
        <v>1169</v>
      </c>
      <c r="AQ14" s="285">
        <v>1434</v>
      </c>
      <c r="AR14" s="286">
        <v>-18.5</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490</v>
      </c>
      <c r="AL15" s="1134"/>
      <c r="AM15" s="1134"/>
      <c r="AN15" s="1135"/>
      <c r="AO15" s="284">
        <v>-72686</v>
      </c>
      <c r="AP15" s="284">
        <v>-982</v>
      </c>
      <c r="AQ15" s="285">
        <v>-3102</v>
      </c>
      <c r="AR15" s="286">
        <v>-68.3</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178</v>
      </c>
      <c r="AL16" s="1134"/>
      <c r="AM16" s="1134"/>
      <c r="AN16" s="1135"/>
      <c r="AO16" s="284">
        <v>4995760</v>
      </c>
      <c r="AP16" s="284">
        <v>67482</v>
      </c>
      <c r="AQ16" s="285">
        <v>75147</v>
      </c>
      <c r="AR16" s="286">
        <v>-10.199999999999999</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491</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492</v>
      </c>
      <c r="AP20" s="293" t="s">
        <v>493</v>
      </c>
      <c r="AQ20" s="294" t="s">
        <v>494</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495</v>
      </c>
      <c r="AL21" s="1137"/>
      <c r="AM21" s="1137"/>
      <c r="AN21" s="1138"/>
      <c r="AO21" s="297">
        <v>6.27</v>
      </c>
      <c r="AP21" s="298">
        <v>6.62</v>
      </c>
      <c r="AQ21" s="299">
        <v>-0.35</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496</v>
      </c>
      <c r="AL22" s="1137"/>
      <c r="AM22" s="1137"/>
      <c r="AN22" s="1138"/>
      <c r="AO22" s="302">
        <v>99.1</v>
      </c>
      <c r="AP22" s="303">
        <v>98.3</v>
      </c>
      <c r="AQ22" s="304">
        <v>0.8</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497</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498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499</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478</v>
      </c>
      <c r="AP30" s="272"/>
      <c r="AQ30" s="273" t="s">
        <v>479</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480</v>
      </c>
      <c r="AQ31" s="279" t="s">
        <v>481</v>
      </c>
      <c r="AR31" s="280" t="s">
        <v>482</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500</v>
      </c>
      <c r="AL32" s="1121"/>
      <c r="AM32" s="1121"/>
      <c r="AN32" s="1122"/>
      <c r="AO32" s="312">
        <v>3193321</v>
      </c>
      <c r="AP32" s="312">
        <v>43135</v>
      </c>
      <c r="AQ32" s="313">
        <v>34847</v>
      </c>
      <c r="AR32" s="314">
        <v>23.8</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501</v>
      </c>
      <c r="AL33" s="1121"/>
      <c r="AM33" s="1121"/>
      <c r="AN33" s="1122"/>
      <c r="AO33" s="312" t="s">
        <v>487</v>
      </c>
      <c r="AP33" s="312" t="s">
        <v>487</v>
      </c>
      <c r="AQ33" s="313" t="s">
        <v>487</v>
      </c>
      <c r="AR33" s="314" t="s">
        <v>487</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502</v>
      </c>
      <c r="AL34" s="1121"/>
      <c r="AM34" s="1121"/>
      <c r="AN34" s="1122"/>
      <c r="AO34" s="312" t="s">
        <v>487</v>
      </c>
      <c r="AP34" s="312" t="s">
        <v>487</v>
      </c>
      <c r="AQ34" s="313">
        <v>5</v>
      </c>
      <c r="AR34" s="314" t="s">
        <v>487</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503</v>
      </c>
      <c r="AL35" s="1121"/>
      <c r="AM35" s="1121"/>
      <c r="AN35" s="1122"/>
      <c r="AO35" s="312">
        <v>605325</v>
      </c>
      <c r="AP35" s="312">
        <v>8177</v>
      </c>
      <c r="AQ35" s="313">
        <v>8260</v>
      </c>
      <c r="AR35" s="314">
        <v>-1</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504</v>
      </c>
      <c r="AL36" s="1121"/>
      <c r="AM36" s="1121"/>
      <c r="AN36" s="1122"/>
      <c r="AO36" s="312">
        <v>132520</v>
      </c>
      <c r="AP36" s="312">
        <v>1790</v>
      </c>
      <c r="AQ36" s="313">
        <v>1689</v>
      </c>
      <c r="AR36" s="314">
        <v>6</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505</v>
      </c>
      <c r="AL37" s="1121"/>
      <c r="AM37" s="1121"/>
      <c r="AN37" s="1122"/>
      <c r="AO37" s="312">
        <v>454851</v>
      </c>
      <c r="AP37" s="312">
        <v>6144</v>
      </c>
      <c r="AQ37" s="313">
        <v>748</v>
      </c>
      <c r="AR37" s="314">
        <v>721.4</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506</v>
      </c>
      <c r="AL38" s="1124"/>
      <c r="AM38" s="1124"/>
      <c r="AN38" s="1125"/>
      <c r="AO38" s="315" t="s">
        <v>487</v>
      </c>
      <c r="AP38" s="315" t="s">
        <v>487</v>
      </c>
      <c r="AQ38" s="316">
        <v>1</v>
      </c>
      <c r="AR38" s="304" t="s">
        <v>487</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507</v>
      </c>
      <c r="AL39" s="1124"/>
      <c r="AM39" s="1124"/>
      <c r="AN39" s="1125"/>
      <c r="AO39" s="312">
        <v>-532587</v>
      </c>
      <c r="AP39" s="312">
        <v>-7194</v>
      </c>
      <c r="AQ39" s="313">
        <v>-5762</v>
      </c>
      <c r="AR39" s="314">
        <v>24.9</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508</v>
      </c>
      <c r="AL40" s="1121"/>
      <c r="AM40" s="1121"/>
      <c r="AN40" s="1122"/>
      <c r="AO40" s="312">
        <v>-2093079</v>
      </c>
      <c r="AP40" s="312">
        <v>-28273</v>
      </c>
      <c r="AQ40" s="313">
        <v>-27609</v>
      </c>
      <c r="AR40" s="314">
        <v>2.4</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288</v>
      </c>
      <c r="AL41" s="1127"/>
      <c r="AM41" s="1127"/>
      <c r="AN41" s="1128"/>
      <c r="AO41" s="312">
        <v>1760351</v>
      </c>
      <c r="AP41" s="312">
        <v>23779</v>
      </c>
      <c r="AQ41" s="313">
        <v>12179</v>
      </c>
      <c r="AR41" s="314">
        <v>95.2</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509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510</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478</v>
      </c>
      <c r="AN49" s="1115" t="s">
        <v>511</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512</v>
      </c>
      <c r="AO50" s="329" t="s">
        <v>513</v>
      </c>
      <c r="AP50" s="330" t="s">
        <v>514</v>
      </c>
      <c r="AQ50" s="331" t="s">
        <v>515</v>
      </c>
      <c r="AR50" s="332" t="s">
        <v>516</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517</v>
      </c>
      <c r="AL51" s="325"/>
      <c r="AM51" s="333">
        <v>5062009</v>
      </c>
      <c r="AN51" s="334">
        <v>66571</v>
      </c>
      <c r="AO51" s="335">
        <v>-14.9</v>
      </c>
      <c r="AP51" s="336">
        <v>45588</v>
      </c>
      <c r="AQ51" s="337">
        <v>8.6999999999999993</v>
      </c>
      <c r="AR51" s="338">
        <v>-23.6</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518</v>
      </c>
      <c r="AM52" s="341">
        <v>4196022</v>
      </c>
      <c r="AN52" s="342">
        <v>55182</v>
      </c>
      <c r="AO52" s="343">
        <v>-21.5</v>
      </c>
      <c r="AP52" s="344">
        <v>24150</v>
      </c>
      <c r="AQ52" s="345">
        <v>3.4</v>
      </c>
      <c r="AR52" s="346">
        <v>-24.9</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519</v>
      </c>
      <c r="AL53" s="325"/>
      <c r="AM53" s="333">
        <v>3844820</v>
      </c>
      <c r="AN53" s="334">
        <v>50767</v>
      </c>
      <c r="AO53" s="335">
        <v>-23.7</v>
      </c>
      <c r="AP53" s="336">
        <v>45483</v>
      </c>
      <c r="AQ53" s="337">
        <v>-0.2</v>
      </c>
      <c r="AR53" s="338">
        <v>-23.5</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518</v>
      </c>
      <c r="AM54" s="341">
        <v>2779835</v>
      </c>
      <c r="AN54" s="342">
        <v>36705</v>
      </c>
      <c r="AO54" s="343">
        <v>-33.5</v>
      </c>
      <c r="AP54" s="344">
        <v>24241</v>
      </c>
      <c r="AQ54" s="345">
        <v>0.4</v>
      </c>
      <c r="AR54" s="346">
        <v>-33.9</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520</v>
      </c>
      <c r="AL55" s="325"/>
      <c r="AM55" s="333">
        <v>5449945</v>
      </c>
      <c r="AN55" s="334">
        <v>72401</v>
      </c>
      <c r="AO55" s="335">
        <v>42.6</v>
      </c>
      <c r="AP55" s="336">
        <v>45945</v>
      </c>
      <c r="AQ55" s="337">
        <v>1</v>
      </c>
      <c r="AR55" s="338">
        <v>41.6</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518</v>
      </c>
      <c r="AM56" s="341">
        <v>2914852</v>
      </c>
      <c r="AN56" s="342">
        <v>38723</v>
      </c>
      <c r="AO56" s="343">
        <v>5.5</v>
      </c>
      <c r="AP56" s="344">
        <v>25180</v>
      </c>
      <c r="AQ56" s="345">
        <v>3.9</v>
      </c>
      <c r="AR56" s="346">
        <v>1.6</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521</v>
      </c>
      <c r="AL57" s="325"/>
      <c r="AM57" s="333">
        <v>5604575</v>
      </c>
      <c r="AN57" s="334">
        <v>75137</v>
      </c>
      <c r="AO57" s="335">
        <v>3.8</v>
      </c>
      <c r="AP57" s="336">
        <v>44475</v>
      </c>
      <c r="AQ57" s="337">
        <v>-3.2</v>
      </c>
      <c r="AR57" s="338">
        <v>7</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518</v>
      </c>
      <c r="AM58" s="341">
        <v>2934442</v>
      </c>
      <c r="AN58" s="342">
        <v>39340</v>
      </c>
      <c r="AO58" s="343">
        <v>1.6</v>
      </c>
      <c r="AP58" s="344">
        <v>24780</v>
      </c>
      <c r="AQ58" s="345">
        <v>-1.6</v>
      </c>
      <c r="AR58" s="346">
        <v>3.2</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522</v>
      </c>
      <c r="AL59" s="325"/>
      <c r="AM59" s="333">
        <v>5949584</v>
      </c>
      <c r="AN59" s="334">
        <v>80366</v>
      </c>
      <c r="AO59" s="335">
        <v>7</v>
      </c>
      <c r="AP59" s="336">
        <v>45982</v>
      </c>
      <c r="AQ59" s="337">
        <v>3.4</v>
      </c>
      <c r="AR59" s="338">
        <v>3.6</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518</v>
      </c>
      <c r="AM60" s="341">
        <v>2147687</v>
      </c>
      <c r="AN60" s="342">
        <v>29011</v>
      </c>
      <c r="AO60" s="343">
        <v>-26.3</v>
      </c>
      <c r="AP60" s="344">
        <v>25583</v>
      </c>
      <c r="AQ60" s="345">
        <v>3.2</v>
      </c>
      <c r="AR60" s="346">
        <v>-29.5</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523</v>
      </c>
      <c r="AL61" s="347"/>
      <c r="AM61" s="348">
        <v>5182187</v>
      </c>
      <c r="AN61" s="349">
        <v>69048</v>
      </c>
      <c r="AO61" s="350">
        <v>3</v>
      </c>
      <c r="AP61" s="351">
        <v>45495</v>
      </c>
      <c r="AQ61" s="352">
        <v>1.9</v>
      </c>
      <c r="AR61" s="338">
        <v>1.1000000000000001</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518</v>
      </c>
      <c r="AM62" s="341">
        <v>2994568</v>
      </c>
      <c r="AN62" s="342">
        <v>39792</v>
      </c>
      <c r="AO62" s="343">
        <v>-14.8</v>
      </c>
      <c r="AP62" s="344">
        <v>24787</v>
      </c>
      <c r="AQ62" s="345">
        <v>1.9</v>
      </c>
      <c r="AR62" s="346">
        <v>-16.7</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VHbucNy1ma8lyu7qdc/rvf0Bh4IUhjlJP2nYwYpFKZ2Rjwph3bhuBXwgVwEFPGtvSI6pY/yYhze+l1I0L9TxBw==" saltValue="KFbvYpwfH8kDpILvtZJ0y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475</v>
      </c>
    </row>
    <row r="120" spans="125:125" ht="13.5" hidden="1" customHeight="1" x14ac:dyDescent="0.15"/>
    <row r="121" spans="125:125" ht="13.5" hidden="1" customHeight="1" x14ac:dyDescent="0.15">
      <c r="DU121" s="259"/>
    </row>
  </sheetData>
  <sheetProtection algorithmName="SHA-512" hashValue="PcMr3s+5uURRW6auP8FXZSxc1fNY3WDKDvXHp/Fgk0srnme3YHO9Myuh+XKmSaCTLbAMVoXEnhLlZA6On14U+w==" saltValue="+dxlSEotLv85OKnQt26XP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475</v>
      </c>
    </row>
  </sheetData>
  <sheetProtection algorithmName="SHA-512" hashValue="WVhGXUsOJfqxwSdYYcBXQBPISsQRj2meqwuwgAIb1rXWRrP/HkLLZCGGV5Gygvp2j8Mg2qqcwhvuQeY0zd/RQw==" saltValue="K/4XupcXZccDoETCpkCLD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15">
      <c r="B47" s="10"/>
      <c r="C47" s="1139" t="s">
        <v>3</v>
      </c>
      <c r="D47" s="1139"/>
      <c r="E47" s="1140"/>
      <c r="F47" s="11">
        <v>2.85</v>
      </c>
      <c r="G47" s="12">
        <v>3.92</v>
      </c>
      <c r="H47" s="12">
        <v>5.29</v>
      </c>
      <c r="I47" s="12">
        <v>5.41</v>
      </c>
      <c r="J47" s="13">
        <v>5.15</v>
      </c>
    </row>
    <row r="48" spans="2:10" ht="57.75" customHeight="1" x14ac:dyDescent="0.15">
      <c r="B48" s="14"/>
      <c r="C48" s="1141" t="s">
        <v>4</v>
      </c>
      <c r="D48" s="1141"/>
      <c r="E48" s="1142"/>
      <c r="F48" s="15">
        <v>0.47</v>
      </c>
      <c r="G48" s="16">
        <v>0.45</v>
      </c>
      <c r="H48" s="16">
        <v>0.45</v>
      </c>
      <c r="I48" s="16">
        <v>0.45</v>
      </c>
      <c r="J48" s="17">
        <v>0.46</v>
      </c>
    </row>
    <row r="49" spans="2:10" ht="57.75" customHeight="1" thickBot="1" x14ac:dyDescent="0.2">
      <c r="B49" s="18"/>
      <c r="C49" s="1143" t="s">
        <v>5</v>
      </c>
      <c r="D49" s="1143"/>
      <c r="E49" s="1144"/>
      <c r="F49" s="19" t="s">
        <v>530</v>
      </c>
      <c r="G49" s="20">
        <v>9.34</v>
      </c>
      <c r="H49" s="20">
        <v>1.52</v>
      </c>
      <c r="I49" s="20">
        <v>0.08</v>
      </c>
      <c r="J49" s="21" t="s">
        <v>531</v>
      </c>
    </row>
    <row r="50" spans="2:10" x14ac:dyDescent="0.15"/>
  </sheetData>
  <sheetProtection algorithmName="SHA-512" hashValue="7Y5F2/RdU/UOLNkE6VdULsb4xQEF481upN1lYdlcj+9Ri1U/sx4ZsRTwsfQ+j7YoWe2KJEhZ6FnW4OJ6Vcj9rQ==" saltValue="qcncRrfB0SzyVbkFFG1YW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15">
      <c r="A34" s="22"/>
      <c r="B34" s="31"/>
      <c r="C34" s="1151" t="s">
        <v>532</v>
      </c>
      <c r="D34" s="1151"/>
      <c r="E34" s="1152"/>
      <c r="F34" s="32">
        <v>13.14</v>
      </c>
      <c r="G34" s="33">
        <v>14.36</v>
      </c>
      <c r="H34" s="33">
        <v>12.47</v>
      </c>
      <c r="I34" s="33">
        <v>11.38</v>
      </c>
      <c r="J34" s="34">
        <v>11.27</v>
      </c>
      <c r="K34" s="22"/>
      <c r="L34" s="22"/>
      <c r="M34" s="22"/>
      <c r="N34" s="22"/>
      <c r="O34" s="22"/>
      <c r="P34" s="22"/>
    </row>
    <row r="35" spans="1:16" ht="39" customHeight="1" x14ac:dyDescent="0.15">
      <c r="A35" s="22"/>
      <c r="B35" s="35"/>
      <c r="C35" s="1145" t="s">
        <v>533</v>
      </c>
      <c r="D35" s="1146"/>
      <c r="E35" s="1147"/>
      <c r="F35" s="36">
        <v>1.79</v>
      </c>
      <c r="G35" s="37">
        <v>0.88</v>
      </c>
      <c r="H35" s="37">
        <v>0.67</v>
      </c>
      <c r="I35" s="37">
        <v>1.47</v>
      </c>
      <c r="J35" s="38">
        <v>1.4</v>
      </c>
      <c r="K35" s="22"/>
      <c r="L35" s="22"/>
      <c r="M35" s="22"/>
      <c r="N35" s="22"/>
      <c r="O35" s="22"/>
      <c r="P35" s="22"/>
    </row>
    <row r="36" spans="1:16" ht="39" customHeight="1" x14ac:dyDescent="0.15">
      <c r="A36" s="22"/>
      <c r="B36" s="35"/>
      <c r="C36" s="1145" t="s">
        <v>534</v>
      </c>
      <c r="D36" s="1146"/>
      <c r="E36" s="1147"/>
      <c r="F36" s="36">
        <v>0.46</v>
      </c>
      <c r="G36" s="37">
        <v>0.45</v>
      </c>
      <c r="H36" s="37">
        <v>0.44</v>
      </c>
      <c r="I36" s="37">
        <v>0.45</v>
      </c>
      <c r="J36" s="38">
        <v>0.45</v>
      </c>
      <c r="K36" s="22"/>
      <c r="L36" s="22"/>
      <c r="M36" s="22"/>
      <c r="N36" s="22"/>
      <c r="O36" s="22"/>
      <c r="P36" s="22"/>
    </row>
    <row r="37" spans="1:16" ht="39" customHeight="1" x14ac:dyDescent="0.15">
      <c r="A37" s="22"/>
      <c r="B37" s="35"/>
      <c r="C37" s="1145" t="s">
        <v>535</v>
      </c>
      <c r="D37" s="1146"/>
      <c r="E37" s="1147"/>
      <c r="F37" s="36">
        <v>0.38</v>
      </c>
      <c r="G37" s="37">
        <v>0.14000000000000001</v>
      </c>
      <c r="H37" s="37">
        <v>0.35</v>
      </c>
      <c r="I37" s="37">
        <v>0.31</v>
      </c>
      <c r="J37" s="38">
        <v>0.43</v>
      </c>
      <c r="K37" s="22"/>
      <c r="L37" s="22"/>
      <c r="M37" s="22"/>
      <c r="N37" s="22"/>
      <c r="O37" s="22"/>
      <c r="P37" s="22"/>
    </row>
    <row r="38" spans="1:16" ht="39" customHeight="1" x14ac:dyDescent="0.15">
      <c r="A38" s="22"/>
      <c r="B38" s="35"/>
      <c r="C38" s="1145" t="s">
        <v>536</v>
      </c>
      <c r="D38" s="1146"/>
      <c r="E38" s="1147"/>
      <c r="F38" s="36">
        <v>0.17</v>
      </c>
      <c r="G38" s="37">
        <v>0.18</v>
      </c>
      <c r="H38" s="37">
        <v>0.17</v>
      </c>
      <c r="I38" s="37">
        <v>0.22</v>
      </c>
      <c r="J38" s="38">
        <v>0.22</v>
      </c>
      <c r="K38" s="22"/>
      <c r="L38" s="22"/>
      <c r="M38" s="22"/>
      <c r="N38" s="22"/>
      <c r="O38" s="22"/>
      <c r="P38" s="22"/>
    </row>
    <row r="39" spans="1:16" ht="39" customHeight="1" x14ac:dyDescent="0.15">
      <c r="A39" s="22"/>
      <c r="B39" s="35"/>
      <c r="C39" s="1145" t="s">
        <v>537</v>
      </c>
      <c r="D39" s="1146"/>
      <c r="E39" s="1147"/>
      <c r="F39" s="36">
        <v>0</v>
      </c>
      <c r="G39" s="37">
        <v>0</v>
      </c>
      <c r="H39" s="37">
        <v>0</v>
      </c>
      <c r="I39" s="37">
        <v>0</v>
      </c>
      <c r="J39" s="38">
        <v>0</v>
      </c>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538</v>
      </c>
      <c r="D42" s="1146"/>
      <c r="E42" s="1147"/>
      <c r="F42" s="36" t="s">
        <v>487</v>
      </c>
      <c r="G42" s="37" t="s">
        <v>487</v>
      </c>
      <c r="H42" s="37" t="s">
        <v>487</v>
      </c>
      <c r="I42" s="37" t="s">
        <v>487</v>
      </c>
      <c r="J42" s="38" t="s">
        <v>487</v>
      </c>
      <c r="K42" s="22"/>
      <c r="L42" s="22"/>
      <c r="M42" s="22"/>
      <c r="N42" s="22"/>
      <c r="O42" s="22"/>
      <c r="P42" s="22"/>
    </row>
    <row r="43" spans="1:16" ht="39" customHeight="1" thickBot="1" x14ac:dyDescent="0.2">
      <c r="A43" s="22"/>
      <c r="B43" s="40"/>
      <c r="C43" s="1148" t="s">
        <v>539</v>
      </c>
      <c r="D43" s="1149"/>
      <c r="E43" s="1150"/>
      <c r="F43" s="41" t="s">
        <v>487</v>
      </c>
      <c r="G43" s="42" t="s">
        <v>487</v>
      </c>
      <c r="H43" s="42" t="s">
        <v>487</v>
      </c>
      <c r="I43" s="42" t="s">
        <v>487</v>
      </c>
      <c r="J43" s="43" t="s">
        <v>487</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vHMXWdz/SbYgbK6l6/ovIFe67VtDMVBFQ+BVDMZE3DCpQT4oRzNT73v4CXrtJzdULmbeX5TS1Pi64ZjW4m5TMw==" saltValue="12T1r3EbQJiFwgcBWatcX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55" zoomScaleNormal="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2693</v>
      </c>
      <c r="L45" s="60">
        <v>2780</v>
      </c>
      <c r="M45" s="60">
        <v>2809</v>
      </c>
      <c r="N45" s="60">
        <v>3033</v>
      </c>
      <c r="O45" s="61">
        <v>3193</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487</v>
      </c>
      <c r="L46" s="64" t="s">
        <v>487</v>
      </c>
      <c r="M46" s="64" t="s">
        <v>487</v>
      </c>
      <c r="N46" s="64" t="s">
        <v>487</v>
      </c>
      <c r="O46" s="65" t="s">
        <v>487</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487</v>
      </c>
      <c r="L47" s="64" t="s">
        <v>487</v>
      </c>
      <c r="M47" s="64" t="s">
        <v>487</v>
      </c>
      <c r="N47" s="64" t="s">
        <v>487</v>
      </c>
      <c r="O47" s="65" t="s">
        <v>487</v>
      </c>
      <c r="P47" s="48"/>
      <c r="Q47" s="48"/>
      <c r="R47" s="48"/>
      <c r="S47" s="48"/>
      <c r="T47" s="48"/>
      <c r="U47" s="48"/>
    </row>
    <row r="48" spans="1:21" ht="30.75" customHeight="1" x14ac:dyDescent="0.15">
      <c r="A48" s="48"/>
      <c r="B48" s="1178"/>
      <c r="C48" s="1179"/>
      <c r="D48" s="62"/>
      <c r="E48" s="1155" t="s">
        <v>13</v>
      </c>
      <c r="F48" s="1155"/>
      <c r="G48" s="1155"/>
      <c r="H48" s="1155"/>
      <c r="I48" s="1155"/>
      <c r="J48" s="1156"/>
      <c r="K48" s="63">
        <v>601</v>
      </c>
      <c r="L48" s="64">
        <v>574</v>
      </c>
      <c r="M48" s="64">
        <v>563</v>
      </c>
      <c r="N48" s="64">
        <v>700</v>
      </c>
      <c r="O48" s="65">
        <v>605</v>
      </c>
      <c r="P48" s="48"/>
      <c r="Q48" s="48"/>
      <c r="R48" s="48"/>
      <c r="S48" s="48"/>
      <c r="T48" s="48"/>
      <c r="U48" s="48"/>
    </row>
    <row r="49" spans="1:21" ht="30.75" customHeight="1" x14ac:dyDescent="0.15">
      <c r="A49" s="48"/>
      <c r="B49" s="1178"/>
      <c r="C49" s="1179"/>
      <c r="D49" s="62"/>
      <c r="E49" s="1155" t="s">
        <v>14</v>
      </c>
      <c r="F49" s="1155"/>
      <c r="G49" s="1155"/>
      <c r="H49" s="1155"/>
      <c r="I49" s="1155"/>
      <c r="J49" s="1156"/>
      <c r="K49" s="63">
        <v>103</v>
      </c>
      <c r="L49" s="64">
        <v>147</v>
      </c>
      <c r="M49" s="64">
        <v>126</v>
      </c>
      <c r="N49" s="64">
        <v>128</v>
      </c>
      <c r="O49" s="65">
        <v>133</v>
      </c>
      <c r="P49" s="48"/>
      <c r="Q49" s="48"/>
      <c r="R49" s="48"/>
      <c r="S49" s="48"/>
      <c r="T49" s="48"/>
      <c r="U49" s="48"/>
    </row>
    <row r="50" spans="1:21" ht="30.75" customHeight="1" x14ac:dyDescent="0.15">
      <c r="A50" s="48"/>
      <c r="B50" s="1178"/>
      <c r="C50" s="1179"/>
      <c r="D50" s="62"/>
      <c r="E50" s="1155" t="s">
        <v>15</v>
      </c>
      <c r="F50" s="1155"/>
      <c r="G50" s="1155"/>
      <c r="H50" s="1155"/>
      <c r="I50" s="1155"/>
      <c r="J50" s="1156"/>
      <c r="K50" s="63">
        <v>474</v>
      </c>
      <c r="L50" s="64">
        <v>477</v>
      </c>
      <c r="M50" s="64">
        <v>470</v>
      </c>
      <c r="N50" s="64">
        <v>470</v>
      </c>
      <c r="O50" s="65">
        <v>455</v>
      </c>
      <c r="P50" s="48"/>
      <c r="Q50" s="48"/>
      <c r="R50" s="48"/>
      <c r="S50" s="48"/>
      <c r="T50" s="48"/>
      <c r="U50" s="48"/>
    </row>
    <row r="51" spans="1:21" ht="30.75" customHeight="1" x14ac:dyDescent="0.15">
      <c r="A51" s="48"/>
      <c r="B51" s="1180"/>
      <c r="C51" s="1181"/>
      <c r="D51" s="66"/>
      <c r="E51" s="1155" t="s">
        <v>16</v>
      </c>
      <c r="F51" s="1155"/>
      <c r="G51" s="1155"/>
      <c r="H51" s="1155"/>
      <c r="I51" s="1155"/>
      <c r="J51" s="1156"/>
      <c r="K51" s="63" t="s">
        <v>487</v>
      </c>
      <c r="L51" s="64" t="s">
        <v>487</v>
      </c>
      <c r="M51" s="64" t="s">
        <v>487</v>
      </c>
      <c r="N51" s="64" t="s">
        <v>487</v>
      </c>
      <c r="O51" s="65" t="s">
        <v>487</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2405</v>
      </c>
      <c r="L52" s="64">
        <v>2684</v>
      </c>
      <c r="M52" s="64">
        <v>2638</v>
      </c>
      <c r="N52" s="64">
        <v>2666</v>
      </c>
      <c r="O52" s="65">
        <v>2626</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1466</v>
      </c>
      <c r="L53" s="69">
        <v>1294</v>
      </c>
      <c r="M53" s="69">
        <v>1330</v>
      </c>
      <c r="N53" s="69">
        <v>1665</v>
      </c>
      <c r="O53" s="70">
        <v>1760</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540</v>
      </c>
      <c r="L57" s="81" t="s">
        <v>541</v>
      </c>
      <c r="M57" s="81" t="s">
        <v>542</v>
      </c>
      <c r="N57" s="81" t="s">
        <v>543</v>
      </c>
      <c r="O57" s="82" t="s">
        <v>544</v>
      </c>
      <c r="P57" s="48"/>
      <c r="Q57" s="48"/>
      <c r="R57" s="48"/>
      <c r="S57" s="48"/>
      <c r="T57" s="48"/>
      <c r="U57" s="48"/>
    </row>
    <row r="58" spans="1:21" ht="31.5" customHeight="1" x14ac:dyDescent="0.15">
      <c r="B58" s="1161" t="s">
        <v>24</v>
      </c>
      <c r="C58" s="1162"/>
      <c r="D58" s="1167" t="s">
        <v>25</v>
      </c>
      <c r="E58" s="1168"/>
      <c r="F58" s="1168"/>
      <c r="G58" s="1168"/>
      <c r="H58" s="1168"/>
      <c r="I58" s="1168"/>
      <c r="J58" s="1169"/>
      <c r="K58" s="83"/>
      <c r="L58" s="84"/>
      <c r="M58" s="84"/>
      <c r="N58" s="84"/>
      <c r="O58" s="85"/>
    </row>
    <row r="59" spans="1:21" ht="31.5" customHeight="1" x14ac:dyDescent="0.15">
      <c r="B59" s="1163"/>
      <c r="C59" s="1164"/>
      <c r="D59" s="1170" t="s">
        <v>26</v>
      </c>
      <c r="E59" s="1171"/>
      <c r="F59" s="1171"/>
      <c r="G59" s="1171"/>
      <c r="H59" s="1171"/>
      <c r="I59" s="1171"/>
      <c r="J59" s="1172"/>
      <c r="K59" s="86"/>
      <c r="L59" s="87"/>
      <c r="M59" s="87"/>
      <c r="N59" s="87"/>
      <c r="O59" s="88"/>
    </row>
    <row r="60" spans="1:21" ht="31.5" customHeight="1" thickBot="1" x14ac:dyDescent="0.2">
      <c r="B60" s="1165"/>
      <c r="C60" s="1166"/>
      <c r="D60" s="1173" t="s">
        <v>27</v>
      </c>
      <c r="E60" s="1174"/>
      <c r="F60" s="1174"/>
      <c r="G60" s="1174"/>
      <c r="H60" s="1174"/>
      <c r="I60" s="1174"/>
      <c r="J60" s="1175"/>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JWi3c/rnCdw477Duw9TWqeoTBEkSehWieGvxAKk6rKB+rg4bddsMZux/dQJ8AzRloeKVOpxQQTPaUcpvYMmFDw==" saltValue="gAAc643X64cWY5Y/kt4qA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55" zoomScaleNormal="55"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525</v>
      </c>
      <c r="J40" s="103" t="s">
        <v>526</v>
      </c>
      <c r="K40" s="103" t="s">
        <v>527</v>
      </c>
      <c r="L40" s="103" t="s">
        <v>528</v>
      </c>
      <c r="M40" s="104" t="s">
        <v>529</v>
      </c>
    </row>
    <row r="41" spans="2:13" ht="27.75" customHeight="1" x14ac:dyDescent="0.15">
      <c r="B41" s="1196" t="s">
        <v>30</v>
      </c>
      <c r="C41" s="1197"/>
      <c r="D41" s="105"/>
      <c r="E41" s="1198" t="s">
        <v>31</v>
      </c>
      <c r="F41" s="1198"/>
      <c r="G41" s="1198"/>
      <c r="H41" s="1199"/>
      <c r="I41" s="355">
        <v>39792</v>
      </c>
      <c r="J41" s="356">
        <v>40252</v>
      </c>
      <c r="K41" s="356">
        <v>40880</v>
      </c>
      <c r="L41" s="356">
        <v>40521</v>
      </c>
      <c r="M41" s="357">
        <v>40352</v>
      </c>
    </row>
    <row r="42" spans="2:13" ht="27.75" customHeight="1" x14ac:dyDescent="0.15">
      <c r="B42" s="1186"/>
      <c r="C42" s="1187"/>
      <c r="D42" s="106"/>
      <c r="E42" s="1190" t="s">
        <v>32</v>
      </c>
      <c r="F42" s="1190"/>
      <c r="G42" s="1190"/>
      <c r="H42" s="1191"/>
      <c r="I42" s="358">
        <v>9752</v>
      </c>
      <c r="J42" s="359">
        <v>9279</v>
      </c>
      <c r="K42" s="359">
        <v>9252</v>
      </c>
      <c r="L42" s="359">
        <v>8787</v>
      </c>
      <c r="M42" s="360">
        <v>8330</v>
      </c>
    </row>
    <row r="43" spans="2:13" ht="27.75" customHeight="1" x14ac:dyDescent="0.15">
      <c r="B43" s="1186"/>
      <c r="C43" s="1187"/>
      <c r="D43" s="106"/>
      <c r="E43" s="1190" t="s">
        <v>33</v>
      </c>
      <c r="F43" s="1190"/>
      <c r="G43" s="1190"/>
      <c r="H43" s="1191"/>
      <c r="I43" s="358">
        <v>4149</v>
      </c>
      <c r="J43" s="359">
        <v>4537</v>
      </c>
      <c r="K43" s="359">
        <v>4673</v>
      </c>
      <c r="L43" s="359">
        <v>4995</v>
      </c>
      <c r="M43" s="360">
        <v>4815</v>
      </c>
    </row>
    <row r="44" spans="2:13" ht="27.75" customHeight="1" x14ac:dyDescent="0.15">
      <c r="B44" s="1186"/>
      <c r="C44" s="1187"/>
      <c r="D44" s="106"/>
      <c r="E44" s="1190" t="s">
        <v>34</v>
      </c>
      <c r="F44" s="1190"/>
      <c r="G44" s="1190"/>
      <c r="H44" s="1191"/>
      <c r="I44" s="358">
        <v>1512</v>
      </c>
      <c r="J44" s="359">
        <v>1367</v>
      </c>
      <c r="K44" s="359">
        <v>1298</v>
      </c>
      <c r="L44" s="359">
        <v>1290</v>
      </c>
      <c r="M44" s="360">
        <v>1333</v>
      </c>
    </row>
    <row r="45" spans="2:13" ht="27.75" customHeight="1" x14ac:dyDescent="0.15">
      <c r="B45" s="1186"/>
      <c r="C45" s="1187"/>
      <c r="D45" s="106"/>
      <c r="E45" s="1190" t="s">
        <v>35</v>
      </c>
      <c r="F45" s="1190"/>
      <c r="G45" s="1190"/>
      <c r="H45" s="1191"/>
      <c r="I45" s="358">
        <v>2030</v>
      </c>
      <c r="J45" s="359">
        <v>2135</v>
      </c>
      <c r="K45" s="359">
        <v>2159</v>
      </c>
      <c r="L45" s="359">
        <v>2239</v>
      </c>
      <c r="M45" s="360">
        <v>2360</v>
      </c>
    </row>
    <row r="46" spans="2:13" ht="27.75" customHeight="1" x14ac:dyDescent="0.15">
      <c r="B46" s="1186"/>
      <c r="C46" s="1187"/>
      <c r="D46" s="107"/>
      <c r="E46" s="1190" t="s">
        <v>36</v>
      </c>
      <c r="F46" s="1190"/>
      <c r="G46" s="1190"/>
      <c r="H46" s="1191"/>
      <c r="I46" s="358" t="s">
        <v>487</v>
      </c>
      <c r="J46" s="359" t="s">
        <v>487</v>
      </c>
      <c r="K46" s="359" t="s">
        <v>487</v>
      </c>
      <c r="L46" s="359" t="s">
        <v>487</v>
      </c>
      <c r="M46" s="360" t="s">
        <v>487</v>
      </c>
    </row>
    <row r="47" spans="2:13" ht="27.75" customHeight="1" x14ac:dyDescent="0.15">
      <c r="B47" s="1186"/>
      <c r="C47" s="1187"/>
      <c r="D47" s="108"/>
      <c r="E47" s="1200" t="s">
        <v>37</v>
      </c>
      <c r="F47" s="1201"/>
      <c r="G47" s="1201"/>
      <c r="H47" s="1202"/>
      <c r="I47" s="358" t="s">
        <v>487</v>
      </c>
      <c r="J47" s="359" t="s">
        <v>487</v>
      </c>
      <c r="K47" s="359" t="s">
        <v>487</v>
      </c>
      <c r="L47" s="359" t="s">
        <v>487</v>
      </c>
      <c r="M47" s="360" t="s">
        <v>487</v>
      </c>
    </row>
    <row r="48" spans="2:13" ht="27.75" customHeight="1" x14ac:dyDescent="0.15">
      <c r="B48" s="1186"/>
      <c r="C48" s="1187"/>
      <c r="D48" s="106"/>
      <c r="E48" s="1190" t="s">
        <v>38</v>
      </c>
      <c r="F48" s="1190"/>
      <c r="G48" s="1190"/>
      <c r="H48" s="1191"/>
      <c r="I48" s="358" t="s">
        <v>487</v>
      </c>
      <c r="J48" s="359" t="s">
        <v>487</v>
      </c>
      <c r="K48" s="359" t="s">
        <v>487</v>
      </c>
      <c r="L48" s="359" t="s">
        <v>487</v>
      </c>
      <c r="M48" s="360" t="s">
        <v>487</v>
      </c>
    </row>
    <row r="49" spans="2:13" ht="27.75" customHeight="1" x14ac:dyDescent="0.15">
      <c r="B49" s="1188"/>
      <c r="C49" s="1189"/>
      <c r="D49" s="106"/>
      <c r="E49" s="1190" t="s">
        <v>39</v>
      </c>
      <c r="F49" s="1190"/>
      <c r="G49" s="1190"/>
      <c r="H49" s="1191"/>
      <c r="I49" s="358" t="s">
        <v>487</v>
      </c>
      <c r="J49" s="359" t="s">
        <v>487</v>
      </c>
      <c r="K49" s="359" t="s">
        <v>487</v>
      </c>
      <c r="L49" s="359" t="s">
        <v>487</v>
      </c>
      <c r="M49" s="360" t="s">
        <v>487</v>
      </c>
    </row>
    <row r="50" spans="2:13" ht="27.75" customHeight="1" x14ac:dyDescent="0.15">
      <c r="B50" s="1184" t="s">
        <v>40</v>
      </c>
      <c r="C50" s="1185"/>
      <c r="D50" s="109"/>
      <c r="E50" s="1190" t="s">
        <v>41</v>
      </c>
      <c r="F50" s="1190"/>
      <c r="G50" s="1190"/>
      <c r="H50" s="1191"/>
      <c r="I50" s="358">
        <v>8096</v>
      </c>
      <c r="J50" s="359">
        <v>8191</v>
      </c>
      <c r="K50" s="359">
        <v>8644</v>
      </c>
      <c r="L50" s="359">
        <v>7910</v>
      </c>
      <c r="M50" s="360">
        <v>6751</v>
      </c>
    </row>
    <row r="51" spans="2:13" ht="27.75" customHeight="1" x14ac:dyDescent="0.15">
      <c r="B51" s="1186"/>
      <c r="C51" s="1187"/>
      <c r="D51" s="106"/>
      <c r="E51" s="1190" t="s">
        <v>42</v>
      </c>
      <c r="F51" s="1190"/>
      <c r="G51" s="1190"/>
      <c r="H51" s="1191"/>
      <c r="I51" s="358">
        <v>5977</v>
      </c>
      <c r="J51" s="359">
        <v>5190</v>
      </c>
      <c r="K51" s="359">
        <v>5020</v>
      </c>
      <c r="L51" s="359">
        <v>4932</v>
      </c>
      <c r="M51" s="360">
        <v>5546</v>
      </c>
    </row>
    <row r="52" spans="2:13" ht="27.75" customHeight="1" x14ac:dyDescent="0.15">
      <c r="B52" s="1188"/>
      <c r="C52" s="1189"/>
      <c r="D52" s="106"/>
      <c r="E52" s="1190" t="s">
        <v>43</v>
      </c>
      <c r="F52" s="1190"/>
      <c r="G52" s="1190"/>
      <c r="H52" s="1191"/>
      <c r="I52" s="358">
        <v>28633</v>
      </c>
      <c r="J52" s="359">
        <v>29441</v>
      </c>
      <c r="K52" s="359">
        <v>29231</v>
      </c>
      <c r="L52" s="359">
        <v>28891</v>
      </c>
      <c r="M52" s="360">
        <v>27849</v>
      </c>
    </row>
    <row r="53" spans="2:13" ht="27.75" customHeight="1" thickBot="1" x14ac:dyDescent="0.2">
      <c r="B53" s="1192" t="s">
        <v>19</v>
      </c>
      <c r="C53" s="1193"/>
      <c r="D53" s="110"/>
      <c r="E53" s="1194" t="s">
        <v>44</v>
      </c>
      <c r="F53" s="1194"/>
      <c r="G53" s="1194"/>
      <c r="H53" s="1195"/>
      <c r="I53" s="361">
        <v>14528</v>
      </c>
      <c r="J53" s="362">
        <v>14748</v>
      </c>
      <c r="K53" s="362">
        <v>15367</v>
      </c>
      <c r="L53" s="362">
        <v>16098</v>
      </c>
      <c r="M53" s="363">
        <v>17044</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r6uju1Qfdp64gyPebaUsh3bkEj/nQgat6nZf9qAL9G84W65KmViManjl38hSaOZAtsbK+O+3+fF6CdWZs1aHqg==" saltValue="987R2gjgooWsSyh1aC/h5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5" zoomScaleNormal="5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527</v>
      </c>
      <c r="G54" s="119" t="s">
        <v>528</v>
      </c>
      <c r="H54" s="120" t="s">
        <v>529</v>
      </c>
    </row>
    <row r="55" spans="2:8" ht="52.5" customHeight="1" x14ac:dyDescent="0.15">
      <c r="B55" s="121"/>
      <c r="C55" s="1211" t="s">
        <v>46</v>
      </c>
      <c r="D55" s="1211"/>
      <c r="E55" s="1212"/>
      <c r="F55" s="122">
        <v>885</v>
      </c>
      <c r="G55" s="122">
        <v>897</v>
      </c>
      <c r="H55" s="123">
        <v>860</v>
      </c>
    </row>
    <row r="56" spans="2:8" ht="52.5" customHeight="1" x14ac:dyDescent="0.15">
      <c r="B56" s="124"/>
      <c r="C56" s="1213" t="s">
        <v>47</v>
      </c>
      <c r="D56" s="1213"/>
      <c r="E56" s="1214"/>
      <c r="F56" s="125">
        <v>359</v>
      </c>
      <c r="G56" s="125">
        <v>359</v>
      </c>
      <c r="H56" s="126">
        <v>83</v>
      </c>
    </row>
    <row r="57" spans="2:8" ht="53.25" customHeight="1" x14ac:dyDescent="0.15">
      <c r="B57" s="124"/>
      <c r="C57" s="1215" t="s">
        <v>48</v>
      </c>
      <c r="D57" s="1215"/>
      <c r="E57" s="1216"/>
      <c r="F57" s="127">
        <v>5218</v>
      </c>
      <c r="G57" s="127">
        <v>4451</v>
      </c>
      <c r="H57" s="128">
        <v>3837</v>
      </c>
    </row>
    <row r="58" spans="2:8" ht="45.75" customHeight="1" x14ac:dyDescent="0.15">
      <c r="B58" s="129"/>
      <c r="C58" s="1203" t="s">
        <v>557</v>
      </c>
      <c r="D58" s="1204"/>
      <c r="E58" s="1205"/>
      <c r="F58" s="130">
        <v>2856</v>
      </c>
      <c r="G58" s="130">
        <v>2212</v>
      </c>
      <c r="H58" s="131">
        <v>2056</v>
      </c>
    </row>
    <row r="59" spans="2:8" ht="45.75" customHeight="1" x14ac:dyDescent="0.15">
      <c r="B59" s="129"/>
      <c r="C59" s="1203" t="s">
        <v>558</v>
      </c>
      <c r="D59" s="1204"/>
      <c r="E59" s="1205"/>
      <c r="F59" s="130">
        <v>1558</v>
      </c>
      <c r="G59" s="130">
        <v>1372</v>
      </c>
      <c r="H59" s="131">
        <v>966</v>
      </c>
    </row>
    <row r="60" spans="2:8" ht="45.75" customHeight="1" x14ac:dyDescent="0.15">
      <c r="B60" s="129"/>
      <c r="C60" s="1203" t="s">
        <v>559</v>
      </c>
      <c r="D60" s="1204"/>
      <c r="E60" s="1205"/>
      <c r="F60" s="130">
        <v>398</v>
      </c>
      <c r="G60" s="130">
        <v>398</v>
      </c>
      <c r="H60" s="131">
        <v>328</v>
      </c>
    </row>
    <row r="61" spans="2:8" ht="45.75" customHeight="1" x14ac:dyDescent="0.15">
      <c r="B61" s="129"/>
      <c r="C61" s="1203" t="s">
        <v>560</v>
      </c>
      <c r="D61" s="1204"/>
      <c r="E61" s="1205"/>
      <c r="F61" s="130">
        <v>173</v>
      </c>
      <c r="G61" s="130">
        <v>234</v>
      </c>
      <c r="H61" s="131">
        <v>261</v>
      </c>
    </row>
    <row r="62" spans="2:8" ht="45.75" customHeight="1" thickBot="1" x14ac:dyDescent="0.2">
      <c r="B62" s="132"/>
      <c r="C62" s="1206" t="s">
        <v>561</v>
      </c>
      <c r="D62" s="1207"/>
      <c r="E62" s="1208"/>
      <c r="F62" s="133">
        <v>188</v>
      </c>
      <c r="G62" s="133">
        <v>194</v>
      </c>
      <c r="H62" s="134">
        <v>192</v>
      </c>
    </row>
    <row r="63" spans="2:8" ht="52.5" customHeight="1" thickBot="1" x14ac:dyDescent="0.2">
      <c r="B63" s="135"/>
      <c r="C63" s="1209" t="s">
        <v>49</v>
      </c>
      <c r="D63" s="1209"/>
      <c r="E63" s="1210"/>
      <c r="F63" s="136">
        <v>6461</v>
      </c>
      <c r="G63" s="136">
        <v>5708</v>
      </c>
      <c r="H63" s="137">
        <v>4780</v>
      </c>
    </row>
    <row r="64" spans="2:8" x14ac:dyDescent="0.15"/>
  </sheetData>
  <sheetProtection algorithmName="SHA-512" hashValue="yFC840fMnGwmNDUR5vWjpjLUFIOXLrZ5nb1a0zy+KEpfsJ0xPFyU0QmtZ0O9khQYbyHLmQRyxK553oaSUsbQYg==" saltValue="zf7kbuaG4BXBFm5zqQr+H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524</v>
      </c>
      <c r="G2" s="151"/>
      <c r="H2" s="152"/>
    </row>
    <row r="3" spans="1:8" x14ac:dyDescent="0.15">
      <c r="A3" s="148" t="s">
        <v>517</v>
      </c>
      <c r="B3" s="153"/>
      <c r="C3" s="154"/>
      <c r="D3" s="155">
        <v>66571</v>
      </c>
      <c r="E3" s="156"/>
      <c r="F3" s="157">
        <v>45588</v>
      </c>
      <c r="G3" s="158"/>
      <c r="H3" s="159"/>
    </row>
    <row r="4" spans="1:8" x14ac:dyDescent="0.15">
      <c r="A4" s="160"/>
      <c r="B4" s="161"/>
      <c r="C4" s="162"/>
      <c r="D4" s="163">
        <v>55182</v>
      </c>
      <c r="E4" s="164"/>
      <c r="F4" s="165">
        <v>24150</v>
      </c>
      <c r="G4" s="166"/>
      <c r="H4" s="167"/>
    </row>
    <row r="5" spans="1:8" x14ac:dyDescent="0.15">
      <c r="A5" s="148" t="s">
        <v>519</v>
      </c>
      <c r="B5" s="153"/>
      <c r="C5" s="154"/>
      <c r="D5" s="155">
        <v>50767</v>
      </c>
      <c r="E5" s="156"/>
      <c r="F5" s="157">
        <v>45483</v>
      </c>
      <c r="G5" s="158"/>
      <c r="H5" s="159"/>
    </row>
    <row r="6" spans="1:8" x14ac:dyDescent="0.15">
      <c r="A6" s="160"/>
      <c r="B6" s="161"/>
      <c r="C6" s="162"/>
      <c r="D6" s="163">
        <v>36705</v>
      </c>
      <c r="E6" s="164"/>
      <c r="F6" s="165">
        <v>24241</v>
      </c>
      <c r="G6" s="166"/>
      <c r="H6" s="167"/>
    </row>
    <row r="7" spans="1:8" x14ac:dyDescent="0.15">
      <c r="A7" s="148" t="s">
        <v>520</v>
      </c>
      <c r="B7" s="153"/>
      <c r="C7" s="154"/>
      <c r="D7" s="155">
        <v>72401</v>
      </c>
      <c r="E7" s="156"/>
      <c r="F7" s="157">
        <v>45945</v>
      </c>
      <c r="G7" s="158"/>
      <c r="H7" s="159"/>
    </row>
    <row r="8" spans="1:8" x14ac:dyDescent="0.15">
      <c r="A8" s="160"/>
      <c r="B8" s="161"/>
      <c r="C8" s="162"/>
      <c r="D8" s="163">
        <v>38723</v>
      </c>
      <c r="E8" s="164"/>
      <c r="F8" s="165">
        <v>25180</v>
      </c>
      <c r="G8" s="166"/>
      <c r="H8" s="167"/>
    </row>
    <row r="9" spans="1:8" x14ac:dyDescent="0.15">
      <c r="A9" s="148" t="s">
        <v>521</v>
      </c>
      <c r="B9" s="153"/>
      <c r="C9" s="154"/>
      <c r="D9" s="155">
        <v>75137</v>
      </c>
      <c r="E9" s="156"/>
      <c r="F9" s="157">
        <v>44475</v>
      </c>
      <c r="G9" s="158"/>
      <c r="H9" s="159"/>
    </row>
    <row r="10" spans="1:8" x14ac:dyDescent="0.15">
      <c r="A10" s="160"/>
      <c r="B10" s="161"/>
      <c r="C10" s="162"/>
      <c r="D10" s="163">
        <v>39340</v>
      </c>
      <c r="E10" s="164"/>
      <c r="F10" s="165">
        <v>24780</v>
      </c>
      <c r="G10" s="166"/>
      <c r="H10" s="167"/>
    </row>
    <row r="11" spans="1:8" x14ac:dyDescent="0.15">
      <c r="A11" s="148" t="s">
        <v>522</v>
      </c>
      <c r="B11" s="153"/>
      <c r="C11" s="154"/>
      <c r="D11" s="155">
        <v>80366</v>
      </c>
      <c r="E11" s="156"/>
      <c r="F11" s="157">
        <v>45982</v>
      </c>
      <c r="G11" s="158"/>
      <c r="H11" s="159"/>
    </row>
    <row r="12" spans="1:8" x14ac:dyDescent="0.15">
      <c r="A12" s="160"/>
      <c r="B12" s="161"/>
      <c r="C12" s="168"/>
      <c r="D12" s="163">
        <v>29011</v>
      </c>
      <c r="E12" s="164"/>
      <c r="F12" s="165">
        <v>25583</v>
      </c>
      <c r="G12" s="166"/>
      <c r="H12" s="167"/>
    </row>
    <row r="13" spans="1:8" x14ac:dyDescent="0.15">
      <c r="A13" s="148"/>
      <c r="B13" s="153"/>
      <c r="C13" s="169"/>
      <c r="D13" s="170">
        <v>69048</v>
      </c>
      <c r="E13" s="171"/>
      <c r="F13" s="172">
        <v>45495</v>
      </c>
      <c r="G13" s="173"/>
      <c r="H13" s="159"/>
    </row>
    <row r="14" spans="1:8" x14ac:dyDescent="0.15">
      <c r="A14" s="160"/>
      <c r="B14" s="161"/>
      <c r="C14" s="162"/>
      <c r="D14" s="163">
        <v>39792</v>
      </c>
      <c r="E14" s="164"/>
      <c r="F14" s="165">
        <v>24787</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0.47</v>
      </c>
      <c r="C19" s="174">
        <f>ROUND(VALUE(SUBSTITUTE(実質収支比率等に係る経年分析!G$48,"▲","-")),2)</f>
        <v>0.45</v>
      </c>
      <c r="D19" s="174">
        <f>ROUND(VALUE(SUBSTITUTE(実質収支比率等に係る経年分析!H$48,"▲","-")),2)</f>
        <v>0.45</v>
      </c>
      <c r="E19" s="174">
        <f>ROUND(VALUE(SUBSTITUTE(実質収支比率等に係る経年分析!I$48,"▲","-")),2)</f>
        <v>0.45</v>
      </c>
      <c r="F19" s="174">
        <f>ROUND(VALUE(SUBSTITUTE(実質収支比率等に係る経年分析!J$48,"▲","-")),2)</f>
        <v>0.46</v>
      </c>
    </row>
    <row r="20" spans="1:11" x14ac:dyDescent="0.15">
      <c r="A20" s="174" t="s">
        <v>53</v>
      </c>
      <c r="B20" s="174">
        <f>ROUND(VALUE(SUBSTITUTE(実質収支比率等に係る経年分析!F$47,"▲","-")),2)</f>
        <v>2.85</v>
      </c>
      <c r="C20" s="174">
        <f>ROUND(VALUE(SUBSTITUTE(実質収支比率等に係る経年分析!G$47,"▲","-")),2)</f>
        <v>3.92</v>
      </c>
      <c r="D20" s="174">
        <f>ROUND(VALUE(SUBSTITUTE(実質収支比率等に係る経年分析!H$47,"▲","-")),2)</f>
        <v>5.29</v>
      </c>
      <c r="E20" s="174">
        <f>ROUND(VALUE(SUBSTITUTE(実質収支比率等に係る経年分析!I$47,"▲","-")),2)</f>
        <v>5.41</v>
      </c>
      <c r="F20" s="174">
        <f>ROUND(VALUE(SUBSTITUTE(実質収支比率等に係る経年分析!J$47,"▲","-")),2)</f>
        <v>5.15</v>
      </c>
    </row>
    <row r="21" spans="1:11" x14ac:dyDescent="0.15">
      <c r="A21" s="174" t="s">
        <v>54</v>
      </c>
      <c r="B21" s="174">
        <f>IF(ISNUMBER(VALUE(SUBSTITUTE(実質収支比率等に係る経年分析!F$49,"▲","-"))),ROUND(VALUE(SUBSTITUTE(実質収支比率等に係る経年分析!F$49,"▲","-")),2),NA())</f>
        <v>-1.54</v>
      </c>
      <c r="C21" s="174">
        <f>IF(ISNUMBER(VALUE(SUBSTITUTE(実質収支比率等に係る経年分析!G$49,"▲","-"))),ROUND(VALUE(SUBSTITUTE(実質収支比率等に係る経年分析!G$49,"▲","-")),2),NA())</f>
        <v>9.34</v>
      </c>
      <c r="D21" s="174">
        <f>IF(ISNUMBER(VALUE(SUBSTITUTE(実質収支比率等に係る経年分析!H$49,"▲","-"))),ROUND(VALUE(SUBSTITUTE(実質収支比率等に係る経年分析!H$49,"▲","-")),2),NA())</f>
        <v>1.52</v>
      </c>
      <c r="E21" s="174">
        <f>IF(ISNUMBER(VALUE(SUBSTITUTE(実質収支比率等に係る経年分析!I$49,"▲","-"))),ROUND(VALUE(SUBSTITUTE(実質収支比率等に係る経年分析!I$49,"▲","-")),2),NA())</f>
        <v>0.08</v>
      </c>
      <c r="F21" s="174">
        <f>IF(ISNUMBER(VALUE(SUBSTITUTE(実質収支比率等に係る経年分析!J$49,"▲","-"))),ROUND(VALUE(SUBSTITUTE(実質収支比率等に係る経年分析!J$49,"▲","-")),2),NA())</f>
        <v>-0.22</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str">
        <f>IF(連結実質赤字比率に係る赤字・黒字の構成分析!C$39="",NA(),連結実質赤字比率に係る赤字・黒字の構成分析!C$39)</f>
        <v>公共下水道事業会計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15">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0.17</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0.18</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0.17</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0.22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0.22</v>
      </c>
    </row>
    <row r="33" spans="1:16" x14ac:dyDescent="0.15">
      <c r="A33" s="175" t="str">
        <f>IF(連結実質赤字比率に係る赤字・黒字の構成分析!C$37="",NA(),連結実質赤字比率に係る赤字・黒字の構成分析!C$37)</f>
        <v>国民健康保険事業特別会計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0.38</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0.14000000000000001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0.35</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0.31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0.43</v>
      </c>
    </row>
    <row r="34" spans="1:16" x14ac:dyDescent="0.1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0.46</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0.45</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0.44</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0.45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0.45</v>
      </c>
    </row>
    <row r="35" spans="1:16" x14ac:dyDescent="0.15">
      <c r="A35" s="175" t="str">
        <f>IF(連結実質赤字比率に係る赤字・黒字の構成分析!C$35="",NA(),連結実質赤字比率に係る赤字・黒字の構成分析!C$35)</f>
        <v>介護保険事業特別会計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1.79</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0.88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0.67</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1.47</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1.4</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13.14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14.36</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12.47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11.38</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11.27</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2405</v>
      </c>
      <c r="E42" s="176"/>
      <c r="F42" s="176"/>
      <c r="G42" s="176">
        <f>'実質公債費比率（分子）の構造'!L$52</f>
        <v>2684</v>
      </c>
      <c r="H42" s="176"/>
      <c r="I42" s="176"/>
      <c r="J42" s="176">
        <f>'実質公債費比率（分子）の構造'!M$52</f>
        <v>2638</v>
      </c>
      <c r="K42" s="176"/>
      <c r="L42" s="176"/>
      <c r="M42" s="176">
        <f>'実質公債費比率（分子）の構造'!N$52</f>
        <v>2666</v>
      </c>
      <c r="N42" s="176"/>
      <c r="O42" s="176"/>
      <c r="P42" s="176">
        <f>'実質公債費比率（分子）の構造'!O$52</f>
        <v>2626</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474</v>
      </c>
      <c r="C44" s="176"/>
      <c r="D44" s="176"/>
      <c r="E44" s="176">
        <f>'実質公債費比率（分子）の構造'!L$50</f>
        <v>477</v>
      </c>
      <c r="F44" s="176"/>
      <c r="G44" s="176"/>
      <c r="H44" s="176">
        <f>'実質公債費比率（分子）の構造'!M$50</f>
        <v>470</v>
      </c>
      <c r="I44" s="176"/>
      <c r="J44" s="176"/>
      <c r="K44" s="176">
        <f>'実質公債費比率（分子）の構造'!N$50</f>
        <v>470</v>
      </c>
      <c r="L44" s="176"/>
      <c r="M44" s="176"/>
      <c r="N44" s="176">
        <f>'実質公債費比率（分子）の構造'!O$50</f>
        <v>455</v>
      </c>
      <c r="O44" s="176"/>
      <c r="P44" s="176"/>
    </row>
    <row r="45" spans="1:16" x14ac:dyDescent="0.15">
      <c r="A45" s="176" t="s">
        <v>63</v>
      </c>
      <c r="B45" s="176">
        <f>'実質公債費比率（分子）の構造'!K$49</f>
        <v>103</v>
      </c>
      <c r="C45" s="176"/>
      <c r="D45" s="176"/>
      <c r="E45" s="176">
        <f>'実質公債費比率（分子）の構造'!L$49</f>
        <v>147</v>
      </c>
      <c r="F45" s="176"/>
      <c r="G45" s="176"/>
      <c r="H45" s="176">
        <f>'実質公債費比率（分子）の構造'!M$49</f>
        <v>126</v>
      </c>
      <c r="I45" s="176"/>
      <c r="J45" s="176"/>
      <c r="K45" s="176">
        <f>'実質公債費比率（分子）の構造'!N$49</f>
        <v>128</v>
      </c>
      <c r="L45" s="176"/>
      <c r="M45" s="176"/>
      <c r="N45" s="176">
        <f>'実質公債費比率（分子）の構造'!O$49</f>
        <v>133</v>
      </c>
      <c r="O45" s="176"/>
      <c r="P45" s="176"/>
    </row>
    <row r="46" spans="1:16" x14ac:dyDescent="0.15">
      <c r="A46" s="176" t="s">
        <v>64</v>
      </c>
      <c r="B46" s="176">
        <f>'実質公債費比率（分子）の構造'!K$48</f>
        <v>601</v>
      </c>
      <c r="C46" s="176"/>
      <c r="D46" s="176"/>
      <c r="E46" s="176">
        <f>'実質公債費比率（分子）の構造'!L$48</f>
        <v>574</v>
      </c>
      <c r="F46" s="176"/>
      <c r="G46" s="176"/>
      <c r="H46" s="176">
        <f>'実質公債費比率（分子）の構造'!M$48</f>
        <v>563</v>
      </c>
      <c r="I46" s="176"/>
      <c r="J46" s="176"/>
      <c r="K46" s="176">
        <f>'実質公債費比率（分子）の構造'!N$48</f>
        <v>700</v>
      </c>
      <c r="L46" s="176"/>
      <c r="M46" s="176"/>
      <c r="N46" s="176">
        <f>'実質公債費比率（分子）の構造'!O$48</f>
        <v>605</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2693</v>
      </c>
      <c r="C49" s="176"/>
      <c r="D49" s="176"/>
      <c r="E49" s="176">
        <f>'実質公債費比率（分子）の構造'!L$45</f>
        <v>2780</v>
      </c>
      <c r="F49" s="176"/>
      <c r="G49" s="176"/>
      <c r="H49" s="176">
        <f>'実質公債費比率（分子）の構造'!M$45</f>
        <v>2809</v>
      </c>
      <c r="I49" s="176"/>
      <c r="J49" s="176"/>
      <c r="K49" s="176">
        <f>'実質公債費比率（分子）の構造'!N$45</f>
        <v>3033</v>
      </c>
      <c r="L49" s="176"/>
      <c r="M49" s="176"/>
      <c r="N49" s="176">
        <f>'実質公債費比率（分子）の構造'!O$45</f>
        <v>3193</v>
      </c>
      <c r="O49" s="176"/>
      <c r="P49" s="176"/>
    </row>
    <row r="50" spans="1:16" x14ac:dyDescent="0.15">
      <c r="A50" s="176" t="s">
        <v>67</v>
      </c>
      <c r="B50" s="176" t="e">
        <f>NA()</f>
        <v>#N/A</v>
      </c>
      <c r="C50" s="176">
        <f>IF(ISNUMBER('実質公債費比率（分子）の構造'!K$53),'実質公債費比率（分子）の構造'!K$53,NA())</f>
        <v>1466</v>
      </c>
      <c r="D50" s="176" t="e">
        <f>NA()</f>
        <v>#N/A</v>
      </c>
      <c r="E50" s="176" t="e">
        <f>NA()</f>
        <v>#N/A</v>
      </c>
      <c r="F50" s="176">
        <f>IF(ISNUMBER('実質公債費比率（分子）の構造'!L$53),'実質公債費比率（分子）の構造'!L$53,NA())</f>
        <v>1294</v>
      </c>
      <c r="G50" s="176" t="e">
        <f>NA()</f>
        <v>#N/A</v>
      </c>
      <c r="H50" s="176" t="e">
        <f>NA()</f>
        <v>#N/A</v>
      </c>
      <c r="I50" s="176">
        <f>IF(ISNUMBER('実質公債費比率（分子）の構造'!M$53),'実質公債費比率（分子）の構造'!M$53,NA())</f>
        <v>1330</v>
      </c>
      <c r="J50" s="176" t="e">
        <f>NA()</f>
        <v>#N/A</v>
      </c>
      <c r="K50" s="176" t="e">
        <f>NA()</f>
        <v>#N/A</v>
      </c>
      <c r="L50" s="176">
        <f>IF(ISNUMBER('実質公債費比率（分子）の構造'!N$53),'実質公債費比率（分子）の構造'!N$53,NA())</f>
        <v>1665</v>
      </c>
      <c r="M50" s="176" t="e">
        <f>NA()</f>
        <v>#N/A</v>
      </c>
      <c r="N50" s="176" t="e">
        <f>NA()</f>
        <v>#N/A</v>
      </c>
      <c r="O50" s="176">
        <f>IF(ISNUMBER('実質公債費比率（分子）の構造'!O$53),'実質公債費比率（分子）の構造'!O$53,NA())</f>
        <v>1760</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28633</v>
      </c>
      <c r="E56" s="175"/>
      <c r="F56" s="175"/>
      <c r="G56" s="175">
        <f>'将来負担比率（分子）の構造'!J$52</f>
        <v>29441</v>
      </c>
      <c r="H56" s="175"/>
      <c r="I56" s="175"/>
      <c r="J56" s="175">
        <f>'将来負担比率（分子）の構造'!K$52</f>
        <v>29231</v>
      </c>
      <c r="K56" s="175"/>
      <c r="L56" s="175"/>
      <c r="M56" s="175">
        <f>'将来負担比率（分子）の構造'!L$52</f>
        <v>28891</v>
      </c>
      <c r="N56" s="175"/>
      <c r="O56" s="175"/>
      <c r="P56" s="175">
        <f>'将来負担比率（分子）の構造'!M$52</f>
        <v>27849</v>
      </c>
    </row>
    <row r="57" spans="1:16" x14ac:dyDescent="0.15">
      <c r="A57" s="175" t="s">
        <v>42</v>
      </c>
      <c r="B57" s="175"/>
      <c r="C57" s="175"/>
      <c r="D57" s="175">
        <f>'将来負担比率（分子）の構造'!I$51</f>
        <v>5977</v>
      </c>
      <c r="E57" s="175"/>
      <c r="F57" s="175"/>
      <c r="G57" s="175">
        <f>'将来負担比率（分子）の構造'!J$51</f>
        <v>5190</v>
      </c>
      <c r="H57" s="175"/>
      <c r="I57" s="175"/>
      <c r="J57" s="175">
        <f>'将来負担比率（分子）の構造'!K$51</f>
        <v>5020</v>
      </c>
      <c r="K57" s="175"/>
      <c r="L57" s="175"/>
      <c r="M57" s="175">
        <f>'将来負担比率（分子）の構造'!L$51</f>
        <v>4932</v>
      </c>
      <c r="N57" s="175"/>
      <c r="O57" s="175"/>
      <c r="P57" s="175">
        <f>'将来負担比率（分子）の構造'!M$51</f>
        <v>5546</v>
      </c>
    </row>
    <row r="58" spans="1:16" x14ac:dyDescent="0.15">
      <c r="A58" s="175" t="s">
        <v>41</v>
      </c>
      <c r="B58" s="175"/>
      <c r="C58" s="175"/>
      <c r="D58" s="175">
        <f>'将来負担比率（分子）の構造'!I$50</f>
        <v>8096</v>
      </c>
      <c r="E58" s="175"/>
      <c r="F58" s="175"/>
      <c r="G58" s="175">
        <f>'将来負担比率（分子）の構造'!J$50</f>
        <v>8191</v>
      </c>
      <c r="H58" s="175"/>
      <c r="I58" s="175"/>
      <c r="J58" s="175">
        <f>'将来負担比率（分子）の構造'!K$50</f>
        <v>8644</v>
      </c>
      <c r="K58" s="175"/>
      <c r="L58" s="175"/>
      <c r="M58" s="175">
        <f>'将来負担比率（分子）の構造'!L$50</f>
        <v>7910</v>
      </c>
      <c r="N58" s="175"/>
      <c r="O58" s="175"/>
      <c r="P58" s="175">
        <f>'将来負担比率（分子）の構造'!M$50</f>
        <v>6751</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2030</v>
      </c>
      <c r="C62" s="175"/>
      <c r="D62" s="175"/>
      <c r="E62" s="175">
        <f>'将来負担比率（分子）の構造'!J$45</f>
        <v>2135</v>
      </c>
      <c r="F62" s="175"/>
      <c r="G62" s="175"/>
      <c r="H62" s="175">
        <f>'将来負担比率（分子）の構造'!K$45</f>
        <v>2159</v>
      </c>
      <c r="I62" s="175"/>
      <c r="J62" s="175"/>
      <c r="K62" s="175">
        <f>'将来負担比率（分子）の構造'!L$45</f>
        <v>2239</v>
      </c>
      <c r="L62" s="175"/>
      <c r="M62" s="175"/>
      <c r="N62" s="175">
        <f>'将来負担比率（分子）の構造'!M$45</f>
        <v>2360</v>
      </c>
      <c r="O62" s="175"/>
      <c r="P62" s="175"/>
    </row>
    <row r="63" spans="1:16" x14ac:dyDescent="0.15">
      <c r="A63" s="175" t="s">
        <v>34</v>
      </c>
      <c r="B63" s="175">
        <f>'将来負担比率（分子）の構造'!I$44</f>
        <v>1512</v>
      </c>
      <c r="C63" s="175"/>
      <c r="D63" s="175"/>
      <c r="E63" s="175">
        <f>'将来負担比率（分子）の構造'!J$44</f>
        <v>1367</v>
      </c>
      <c r="F63" s="175"/>
      <c r="G63" s="175"/>
      <c r="H63" s="175">
        <f>'将来負担比率（分子）の構造'!K$44</f>
        <v>1298</v>
      </c>
      <c r="I63" s="175"/>
      <c r="J63" s="175"/>
      <c r="K63" s="175">
        <f>'将来負担比率（分子）の構造'!L$44</f>
        <v>1290</v>
      </c>
      <c r="L63" s="175"/>
      <c r="M63" s="175"/>
      <c r="N63" s="175">
        <f>'将来負担比率（分子）の構造'!M$44</f>
        <v>1333</v>
      </c>
      <c r="O63" s="175"/>
      <c r="P63" s="175"/>
    </row>
    <row r="64" spans="1:16" x14ac:dyDescent="0.15">
      <c r="A64" s="175" t="s">
        <v>33</v>
      </c>
      <c r="B64" s="175">
        <f>'将来負担比率（分子）の構造'!I$43</f>
        <v>4149</v>
      </c>
      <c r="C64" s="175"/>
      <c r="D64" s="175"/>
      <c r="E64" s="175">
        <f>'将来負担比率（分子）の構造'!J$43</f>
        <v>4537</v>
      </c>
      <c r="F64" s="175"/>
      <c r="G64" s="175"/>
      <c r="H64" s="175">
        <f>'将来負担比率（分子）の構造'!K$43</f>
        <v>4673</v>
      </c>
      <c r="I64" s="175"/>
      <c r="J64" s="175"/>
      <c r="K64" s="175">
        <f>'将来負担比率（分子）の構造'!L$43</f>
        <v>4995</v>
      </c>
      <c r="L64" s="175"/>
      <c r="M64" s="175"/>
      <c r="N64" s="175">
        <f>'将来負担比率（分子）の構造'!M$43</f>
        <v>4815</v>
      </c>
      <c r="O64" s="175"/>
      <c r="P64" s="175"/>
    </row>
    <row r="65" spans="1:16" x14ac:dyDescent="0.15">
      <c r="A65" s="175" t="s">
        <v>32</v>
      </c>
      <c r="B65" s="175">
        <f>'将来負担比率（分子）の構造'!I$42</f>
        <v>9752</v>
      </c>
      <c r="C65" s="175"/>
      <c r="D65" s="175"/>
      <c r="E65" s="175">
        <f>'将来負担比率（分子）の構造'!J$42</f>
        <v>9279</v>
      </c>
      <c r="F65" s="175"/>
      <c r="G65" s="175"/>
      <c r="H65" s="175">
        <f>'将来負担比率（分子）の構造'!K$42</f>
        <v>9252</v>
      </c>
      <c r="I65" s="175"/>
      <c r="J65" s="175"/>
      <c r="K65" s="175">
        <f>'将来負担比率（分子）の構造'!L$42</f>
        <v>8787</v>
      </c>
      <c r="L65" s="175"/>
      <c r="M65" s="175"/>
      <c r="N65" s="175">
        <f>'将来負担比率（分子）の構造'!M$42</f>
        <v>8330</v>
      </c>
      <c r="O65" s="175"/>
      <c r="P65" s="175"/>
    </row>
    <row r="66" spans="1:16" x14ac:dyDescent="0.15">
      <c r="A66" s="175" t="s">
        <v>31</v>
      </c>
      <c r="B66" s="175">
        <f>'将来負担比率（分子）の構造'!I$41</f>
        <v>39792</v>
      </c>
      <c r="C66" s="175"/>
      <c r="D66" s="175"/>
      <c r="E66" s="175">
        <f>'将来負担比率（分子）の構造'!J$41</f>
        <v>40252</v>
      </c>
      <c r="F66" s="175"/>
      <c r="G66" s="175"/>
      <c r="H66" s="175">
        <f>'将来負担比率（分子）の構造'!K$41</f>
        <v>40880</v>
      </c>
      <c r="I66" s="175"/>
      <c r="J66" s="175"/>
      <c r="K66" s="175">
        <f>'将来負担比率（分子）の構造'!L$41</f>
        <v>40521</v>
      </c>
      <c r="L66" s="175"/>
      <c r="M66" s="175"/>
      <c r="N66" s="175">
        <f>'将来負担比率（分子）の構造'!M$41</f>
        <v>40352</v>
      </c>
      <c r="O66" s="175"/>
      <c r="P66" s="175"/>
    </row>
    <row r="67" spans="1:16" x14ac:dyDescent="0.15">
      <c r="A67" s="175" t="s">
        <v>71</v>
      </c>
      <c r="B67" s="175" t="e">
        <f>NA()</f>
        <v>#N/A</v>
      </c>
      <c r="C67" s="175">
        <f>IF(ISNUMBER('将来負担比率（分子）の構造'!I$53), IF('将来負担比率（分子）の構造'!I$53 &lt; 0, 0, '将来負担比率（分子）の構造'!I$53), NA())</f>
        <v>14528</v>
      </c>
      <c r="D67" s="175" t="e">
        <f>NA()</f>
        <v>#N/A</v>
      </c>
      <c r="E67" s="175" t="e">
        <f>NA()</f>
        <v>#N/A</v>
      </c>
      <c r="F67" s="175">
        <f>IF(ISNUMBER('将来負担比率（分子）の構造'!J$53), IF('将来負担比率（分子）の構造'!J$53 &lt; 0, 0, '将来負担比率（分子）の構造'!J$53), NA())</f>
        <v>14748</v>
      </c>
      <c r="G67" s="175" t="e">
        <f>NA()</f>
        <v>#N/A</v>
      </c>
      <c r="H67" s="175" t="e">
        <f>NA()</f>
        <v>#N/A</v>
      </c>
      <c r="I67" s="175">
        <f>IF(ISNUMBER('将来負担比率（分子）の構造'!K$53), IF('将来負担比率（分子）の構造'!K$53 &lt; 0, 0, '将来負担比率（分子）の構造'!K$53), NA())</f>
        <v>15367</v>
      </c>
      <c r="J67" s="175" t="e">
        <f>NA()</f>
        <v>#N/A</v>
      </c>
      <c r="K67" s="175" t="e">
        <f>NA()</f>
        <v>#N/A</v>
      </c>
      <c r="L67" s="175">
        <f>IF(ISNUMBER('将来負担比率（分子）の構造'!L$53), IF('将来負担比率（分子）の構造'!L$53 &lt; 0, 0, '将来負担比率（分子）の構造'!L$53), NA())</f>
        <v>16098</v>
      </c>
      <c r="M67" s="175" t="e">
        <f>NA()</f>
        <v>#N/A</v>
      </c>
      <c r="N67" s="175" t="e">
        <f>NA()</f>
        <v>#N/A</v>
      </c>
      <c r="O67" s="175">
        <f>IF(ISNUMBER('将来負担比率（分子）の構造'!M$53), IF('将来負担比率（分子）の構造'!M$53 &lt; 0, 0, '将来負担比率（分子）の構造'!M$53), NA())</f>
        <v>17044</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885</v>
      </c>
      <c r="C72" s="179">
        <f>基金残高に係る経年分析!G55</f>
        <v>897</v>
      </c>
      <c r="D72" s="179">
        <f>基金残高に係る経年分析!H55</f>
        <v>860</v>
      </c>
    </row>
    <row r="73" spans="1:16" x14ac:dyDescent="0.15">
      <c r="A73" s="178" t="s">
        <v>74</v>
      </c>
      <c r="B73" s="179">
        <f>基金残高に係る経年分析!F56</f>
        <v>359</v>
      </c>
      <c r="C73" s="179">
        <f>基金残高に係る経年分析!G56</f>
        <v>359</v>
      </c>
      <c r="D73" s="179">
        <f>基金残高に係る経年分析!H56</f>
        <v>83</v>
      </c>
    </row>
    <row r="74" spans="1:16" x14ac:dyDescent="0.15">
      <c r="A74" s="178" t="s">
        <v>75</v>
      </c>
      <c r="B74" s="179">
        <f>基金残高に係る経年分析!F57</f>
        <v>5218</v>
      </c>
      <c r="C74" s="179">
        <f>基金残高に係る経年分析!G57</f>
        <v>4451</v>
      </c>
      <c r="D74" s="179">
        <f>基金残高に係る経年分析!H57</f>
        <v>3837</v>
      </c>
    </row>
  </sheetData>
  <sheetProtection algorithmName="SHA-512" hashValue="tOHdjEodgcnmpI/UubsOiuUoPhh08lan1t/9fVrtC8SuLeLjo2jHa9Cr5J3bG64veBGjKfBXEWU8I+c0s94QiA==" saltValue="b4vuLPDtJ3idIkyeMbDqDg=="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